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WORK PC\COVID-19 DAILY STATS\"/>
    </mc:Choice>
  </mc:AlternateContent>
  <xr:revisionPtr revIDLastSave="0" documentId="8_{7D12B69E-8773-4377-A50A-9D60CA298E6B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" l="1"/>
  <c r="C70" i="2" s="1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B42" i="2"/>
  <c r="C42" i="2" s="1"/>
  <c r="C41" i="2"/>
  <c r="C40" i="2"/>
  <c r="C39" i="2"/>
  <c r="C38" i="2"/>
  <c r="F34" i="2"/>
  <c r="B33" i="2"/>
  <c r="B34" i="2" s="1"/>
  <c r="D21" i="2"/>
  <c r="D22" i="2" s="1"/>
  <c r="C21" i="2"/>
  <c r="C22" i="2" s="1"/>
  <c r="B21" i="2"/>
  <c r="B22" i="2" s="1"/>
  <c r="E20" i="2"/>
  <c r="E19" i="2"/>
  <c r="E18" i="2"/>
  <c r="E17" i="2"/>
  <c r="E16" i="2"/>
  <c r="E15" i="2"/>
  <c r="E14" i="2"/>
  <c r="C45" i="2" l="1"/>
  <c r="E70" i="2"/>
  <c r="D34" i="2" s="1"/>
  <c r="E21" i="2"/>
</calcChain>
</file>

<file path=xl/sharedStrings.xml><?xml version="1.0" encoding="utf-8"?>
<sst xmlns="http://schemas.openxmlformats.org/spreadsheetml/2006/main" count="85" uniqueCount="78">
  <si>
    <t>#</t>
  </si>
  <si>
    <t>%</t>
  </si>
  <si>
    <t>Age 0-17</t>
  </si>
  <si>
    <t>Age 18-24</t>
  </si>
  <si>
    <t>Age 25-44</t>
  </si>
  <si>
    <t>Age 45-64</t>
  </si>
  <si>
    <t>Unknown</t>
  </si>
  <si>
    <t>Total</t>
  </si>
  <si>
    <t>Confirmed Cases:</t>
  </si>
  <si>
    <t>Person-to-person acquired</t>
  </si>
  <si>
    <t>Community acquired</t>
  </si>
  <si>
    <t>Under investigation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</si>
  <si>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</si>
  <si>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</si>
  <si>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</si>
  <si>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</si>
  <si>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</si>
  <si>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</si>
  <si>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</si>
  <si>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</si>
  <si>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</si>
  <si>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</si>
  <si>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</si>
  <si>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</si>
  <si>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</si>
  <si>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</si>
  <si>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</si>
  <si>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</si>
  <si>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</si>
  <si>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</si>
  <si>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</si>
  <si>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</si>
  <si>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</si>
  <si>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</si>
  <si>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</si>
  <si>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</si>
  <si>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</si>
  <si>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</si>
  <si>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</si>
  <si>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</si>
  <si>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</si>
  <si>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</si>
  <si>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</si>
  <si>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</si>
  <si>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</si>
  <si>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</si>
  <si>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</si>
  <si>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</si>
  <si>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</si>
  <si>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</si>
  <si>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</si>
  <si>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</si>
  <si>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</si>
  <si>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</si>
  <si>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</si>
  <si>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</si>
  <si>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</si>
  <si>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</si>
  <si>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</si>
  <si>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</si>
  <si>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</si>
  <si>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</si>
  <si>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</si>
  <si>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</si>
  <si>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</si>
  <si>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</si>
  <si>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</si>
  <si>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</si>
  <si>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New Cases</t>
  </si>
  <si>
    <t>Age 65-74</t>
  </si>
  <si>
    <t>75+</t>
  </si>
  <si>
    <t>N/A</t>
  </si>
  <si>
    <t>Latino</t>
  </si>
  <si>
    <r>
      <t xml:space="preserve">Total Cases (Active, Recovered, and Deaths) </t>
    </r>
    <r>
      <rPr>
        <b/>
        <i/>
        <sz val="10"/>
        <color rgb="FF000000"/>
        <rFont val="Calibri"/>
        <family val="2"/>
      </rPr>
      <t>3/11/2020 - Present</t>
    </r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</si>
  <si>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</si>
  <si>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Total Deaths                                                  </t>
    </r>
    <r>
      <rPr>
        <b/>
        <i/>
        <sz val="10"/>
        <color rgb="FF000000"/>
        <rFont val="Calibri"/>
        <family val="2"/>
      </rPr>
      <t>3/22/2020 - Present</t>
    </r>
  </si>
  <si>
    <t>*Race/ethnicity is unknown for 2 deaths</t>
  </si>
  <si>
    <t>Data Current as of 8:00 am on 6/14/2021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</si>
</sst>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3" fillId="8" borderId="8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5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1C31-A556-4C4D-B8E8-6E6A5EF4505D}">
  <dimension ref="A1:F73"/>
  <sheetViews>
    <sheetView tabSelected="1" workbookViewId="0">
      <selection activeCell="B21" sqref="B21:D21"/>
    </sheetView>
  </sheetViews>
  <sheetFormatPr defaultRowHeight="14.4" x14ac:dyDescent="0.3"/>
  <cols>
    <col min="1" max="1" width="42" customWidth="1"/>
    <col min="2" max="2" width="9.5546875" bestFit="1" customWidth="1"/>
    <col min="3" max="3" width="11" bestFit="1" customWidth="1"/>
    <col min="4" max="4" width="15.44140625" bestFit="1" customWidth="1"/>
    <col min="5" max="5" width="20.5546875" bestFit="1" customWidth="1"/>
    <col min="6" max="6" width="15.109375" bestFit="1" customWidth="1"/>
  </cols>
  <sheetData>
    <row r="1" spans="1:5" ht="15" thickBot="1" x14ac:dyDescent="0.35">
      <c r="A1" s="59" t="s">
        <v>12</v>
      </c>
      <c r="B1" s="60" t="s">
        <v>0</v>
      </c>
    </row>
    <row r="2" spans="1:5" ht="15" thickBot="1" x14ac:dyDescent="0.35">
      <c r="A2" s="61" t="s">
        <v>68</v>
      </c>
      <c r="B2" s="62">
        <v>18</v>
      </c>
    </row>
    <row r="3" spans="1:5" ht="15" thickBot="1" x14ac:dyDescent="0.35">
      <c r="A3" s="54" t="s">
        <v>63</v>
      </c>
      <c r="B3" s="55">
        <v>7793</v>
      </c>
      <c r="E3" s="46"/>
    </row>
    <row r="4" spans="1:5" ht="15" thickBot="1" x14ac:dyDescent="0.35">
      <c r="A4" s="52" t="s">
        <v>66</v>
      </c>
      <c r="B4" s="63">
        <v>0</v>
      </c>
      <c r="D4" s="27"/>
    </row>
    <row r="5" spans="1:5" ht="15" thickBot="1" x14ac:dyDescent="0.35">
      <c r="A5" s="53" t="s">
        <v>74</v>
      </c>
      <c r="B5" s="64">
        <v>9</v>
      </c>
      <c r="D5" s="27"/>
    </row>
    <row r="6" spans="1:5" ht="15" thickBot="1" x14ac:dyDescent="0.35">
      <c r="A6" s="53" t="s">
        <v>67</v>
      </c>
      <c r="B6" s="64">
        <v>2</v>
      </c>
      <c r="D6" s="27"/>
    </row>
    <row r="7" spans="1:5" ht="28.8" thickBot="1" x14ac:dyDescent="0.35">
      <c r="A7" s="52" t="s">
        <v>73</v>
      </c>
      <c r="B7" s="56">
        <v>81572</v>
      </c>
      <c r="C7" s="27"/>
      <c r="D7" s="27"/>
      <c r="E7" s="27"/>
    </row>
    <row r="8" spans="1:5" ht="15" thickBot="1" x14ac:dyDescent="0.35">
      <c r="A8" s="54" t="s">
        <v>64</v>
      </c>
      <c r="B8" s="55">
        <v>1548092</v>
      </c>
    </row>
    <row r="9" spans="1:5" ht="28.8" thickBot="1" x14ac:dyDescent="0.35">
      <c r="A9" s="52" t="s">
        <v>75</v>
      </c>
      <c r="B9" s="56">
        <v>1025</v>
      </c>
      <c r="E9" s="46"/>
    </row>
    <row r="10" spans="1:5" x14ac:dyDescent="0.3">
      <c r="A10" s="50"/>
      <c r="B10" s="58"/>
      <c r="C10" s="27"/>
      <c r="D10" s="27"/>
      <c r="E10" s="51"/>
    </row>
    <row r="11" spans="1:5" x14ac:dyDescent="0.3">
      <c r="A11" s="50"/>
      <c r="B11" s="57"/>
      <c r="C11" s="27"/>
      <c r="D11" s="27"/>
      <c r="E11" s="51"/>
    </row>
    <row r="12" spans="1:5" ht="63.75" customHeight="1" x14ac:dyDescent="0.3">
      <c r="A12" s="65" t="s">
        <v>56</v>
      </c>
      <c r="B12" s="65"/>
    </row>
    <row r="13" spans="1:5" x14ac:dyDescent="0.3">
      <c r="A13" s="1" t="s">
        <v>52</v>
      </c>
      <c r="B13" s="2" t="s">
        <v>13</v>
      </c>
      <c r="C13" s="2" t="s">
        <v>14</v>
      </c>
      <c r="D13" s="2" t="s">
        <v>6</v>
      </c>
      <c r="E13" s="2" t="s">
        <v>1</v>
      </c>
    </row>
    <row r="14" spans="1:5" x14ac:dyDescent="0.3">
      <c r="A14" s="3" t="s">
        <v>2</v>
      </c>
      <c r="B14" s="17">
        <v>6475</v>
      </c>
      <c r="C14" s="17">
        <v>6321</v>
      </c>
      <c r="D14" s="4">
        <v>122</v>
      </c>
      <c r="E14" s="5">
        <f t="shared" ref="E14:E21" si="0">(B14+C14+D14)/$B$7</f>
        <v>0.15836316383072624</v>
      </c>
    </row>
    <row r="15" spans="1:5" x14ac:dyDescent="0.3">
      <c r="A15" s="3" t="s">
        <v>3</v>
      </c>
      <c r="B15" s="17">
        <v>5847</v>
      </c>
      <c r="C15" s="17">
        <v>5634</v>
      </c>
      <c r="D15" s="4">
        <v>125</v>
      </c>
      <c r="E15" s="5">
        <f t="shared" si="0"/>
        <v>0.14227921345559752</v>
      </c>
    </row>
    <row r="16" spans="1:5" x14ac:dyDescent="0.3">
      <c r="A16" s="3" t="s">
        <v>4</v>
      </c>
      <c r="B16" s="17">
        <v>14268</v>
      </c>
      <c r="C16" s="17">
        <v>13663</v>
      </c>
      <c r="D16" s="4">
        <v>244</v>
      </c>
      <c r="E16" s="5">
        <f t="shared" si="0"/>
        <v>0.34540038248418575</v>
      </c>
    </row>
    <row r="17" spans="1:6" x14ac:dyDescent="0.3">
      <c r="A17" s="3" t="s">
        <v>5</v>
      </c>
      <c r="B17" s="17">
        <v>10610</v>
      </c>
      <c r="C17" s="17">
        <v>9998</v>
      </c>
      <c r="D17" s="4">
        <v>175</v>
      </c>
      <c r="E17" s="5">
        <f t="shared" si="0"/>
        <v>0.25478105232187515</v>
      </c>
    </row>
    <row r="18" spans="1:6" x14ac:dyDescent="0.3">
      <c r="A18" s="3" t="s">
        <v>69</v>
      </c>
      <c r="B18" s="17">
        <v>2306</v>
      </c>
      <c r="C18" s="17">
        <v>2110</v>
      </c>
      <c r="D18" s="4">
        <v>55</v>
      </c>
      <c r="E18" s="5">
        <f t="shared" si="0"/>
        <v>5.4810474182317465E-2</v>
      </c>
    </row>
    <row r="19" spans="1:6" x14ac:dyDescent="0.3">
      <c r="A19" s="3" t="s">
        <v>70</v>
      </c>
      <c r="B19" s="17">
        <v>2121</v>
      </c>
      <c r="C19" s="17">
        <v>1391</v>
      </c>
      <c r="D19" s="4">
        <v>51</v>
      </c>
      <c r="E19" s="5">
        <f t="shared" si="0"/>
        <v>4.3679203648310697E-2</v>
      </c>
    </row>
    <row r="20" spans="1:6" x14ac:dyDescent="0.3">
      <c r="A20" s="3" t="s">
        <v>6</v>
      </c>
      <c r="B20" s="17">
        <v>22</v>
      </c>
      <c r="C20" s="17">
        <v>31</v>
      </c>
      <c r="D20" s="4">
        <v>3</v>
      </c>
      <c r="E20" s="5">
        <f t="shared" si="0"/>
        <v>6.8651007698720154E-4</v>
      </c>
    </row>
    <row r="21" spans="1:6" x14ac:dyDescent="0.3">
      <c r="A21" s="6" t="s">
        <v>7</v>
      </c>
      <c r="B21" s="36">
        <f>SUM(B14:B20)</f>
        <v>41649</v>
      </c>
      <c r="C21" s="36">
        <f>SUM(C14:C20)</f>
        <v>39148</v>
      </c>
      <c r="D21" s="36">
        <f>SUM(D14:D20)</f>
        <v>775</v>
      </c>
      <c r="E21" s="7">
        <f t="shared" si="0"/>
        <v>1</v>
      </c>
    </row>
    <row r="22" spans="1:6" x14ac:dyDescent="0.3">
      <c r="A22" s="6" t="s">
        <v>25</v>
      </c>
      <c r="B22" s="7">
        <f>B21/$B$7</f>
        <v>0.51057961065071344</v>
      </c>
      <c r="C22" s="7">
        <f>C21/$B$7</f>
        <v>0.47991958024812437</v>
      </c>
      <c r="D22" s="7">
        <f>D21/$B$7</f>
        <v>9.5008091011621627E-3</v>
      </c>
      <c r="E22" s="7"/>
    </row>
    <row r="23" spans="1:6" x14ac:dyDescent="0.3">
      <c r="A23" s="8"/>
      <c r="B23" s="49"/>
      <c r="C23" s="49"/>
      <c r="D23" s="49"/>
    </row>
    <row r="24" spans="1:6" x14ac:dyDescent="0.3">
      <c r="A24" s="19" t="s">
        <v>62</v>
      </c>
      <c r="B24" s="20" t="s">
        <v>59</v>
      </c>
      <c r="C24" s="20" t="s">
        <v>18</v>
      </c>
      <c r="D24" s="20" t="s">
        <v>60</v>
      </c>
      <c r="E24" s="20" t="s">
        <v>19</v>
      </c>
      <c r="F24" s="20" t="s">
        <v>20</v>
      </c>
    </row>
    <row r="25" spans="1:6" x14ac:dyDescent="0.3">
      <c r="A25" s="21" t="s">
        <v>72</v>
      </c>
      <c r="B25" s="47">
        <v>32570</v>
      </c>
      <c r="C25" s="25">
        <v>0.62609999999999999</v>
      </c>
      <c r="D25" s="48">
        <v>8621.7622066628719</v>
      </c>
      <c r="E25" s="25">
        <v>0.41849999999999998</v>
      </c>
      <c r="F25" s="24">
        <v>0.44500000000000001</v>
      </c>
    </row>
    <row r="26" spans="1:6" x14ac:dyDescent="0.3">
      <c r="A26" s="21" t="s">
        <v>16</v>
      </c>
      <c r="B26" s="47">
        <v>13931</v>
      </c>
      <c r="C26" s="25">
        <v>0.26779999999999998</v>
      </c>
      <c r="D26" s="48">
        <v>3827.5027406029603</v>
      </c>
      <c r="E26" s="25">
        <v>0.40489999999999998</v>
      </c>
      <c r="F26" s="24">
        <v>0.43233367997976335</v>
      </c>
    </row>
    <row r="27" spans="1:6" x14ac:dyDescent="0.3">
      <c r="A27" s="21" t="s">
        <v>17</v>
      </c>
      <c r="B27" s="47">
        <v>1907</v>
      </c>
      <c r="C27" s="25">
        <v>3.6700000000000003E-2</v>
      </c>
      <c r="D27" s="48">
        <v>3036.8176316962863</v>
      </c>
      <c r="E27" s="25">
        <v>7.8E-2</v>
      </c>
      <c r="F27" s="24">
        <v>7.3911811274440922E-2</v>
      </c>
    </row>
    <row r="28" spans="1:6" x14ac:dyDescent="0.3">
      <c r="A28" s="21" t="s">
        <v>24</v>
      </c>
      <c r="B28" s="47">
        <v>594</v>
      </c>
      <c r="C28" s="25">
        <v>1.14E-2</v>
      </c>
      <c r="D28" s="48">
        <v>3982.5678846798523</v>
      </c>
      <c r="E28" s="25">
        <v>8.8000000000000005E-3</v>
      </c>
      <c r="F28" s="24">
        <v>1.7175393724762733E-2</v>
      </c>
    </row>
    <row r="29" spans="1:6" x14ac:dyDescent="0.3">
      <c r="A29" s="21" t="s">
        <v>21</v>
      </c>
      <c r="B29" s="47">
        <v>813</v>
      </c>
      <c r="C29" s="25">
        <v>1.5599999999999999E-2</v>
      </c>
      <c r="D29" s="48">
        <v>3769.99768142824</v>
      </c>
      <c r="E29" s="25">
        <v>2.8999999999999998E-3</v>
      </c>
      <c r="F29" s="24">
        <v>2.5104930811246335E-2</v>
      </c>
    </row>
    <row r="30" spans="1:6" x14ac:dyDescent="0.3">
      <c r="A30" s="21" t="s">
        <v>22</v>
      </c>
      <c r="B30" s="47">
        <v>169</v>
      </c>
      <c r="C30" s="25">
        <v>3.2000000000000002E-3</v>
      </c>
      <c r="D30" s="48">
        <v>7035.8034970857616</v>
      </c>
      <c r="E30" s="25">
        <v>8.8000000000000005E-3</v>
      </c>
      <c r="F30" s="24">
        <v>2.7965934961634671E-3</v>
      </c>
    </row>
    <row r="31" spans="1:6" x14ac:dyDescent="0.3">
      <c r="A31" s="21" t="s">
        <v>23</v>
      </c>
      <c r="B31" s="47">
        <v>188</v>
      </c>
      <c r="C31" s="25">
        <v>3.5999999999999999E-3</v>
      </c>
      <c r="D31" s="48">
        <v>12295.618051013735</v>
      </c>
      <c r="E31" s="25">
        <v>2E-3</v>
      </c>
      <c r="F31" s="24">
        <v>1.7742207481941594E-3</v>
      </c>
    </row>
    <row r="32" spans="1:6" x14ac:dyDescent="0.3">
      <c r="A32" s="21" t="s">
        <v>15</v>
      </c>
      <c r="B32" s="47">
        <v>1850</v>
      </c>
      <c r="C32" s="25">
        <v>3.56E-2</v>
      </c>
      <c r="D32" s="48" t="s">
        <v>71</v>
      </c>
      <c r="E32" s="25">
        <v>7.4099999999999999E-2</v>
      </c>
      <c r="F32" s="24">
        <v>1.5458557013968901E-3</v>
      </c>
    </row>
    <row r="33" spans="1:6" x14ac:dyDescent="0.3">
      <c r="A33" s="21" t="s">
        <v>61</v>
      </c>
      <c r="B33" s="17">
        <f>B7-B25-B26-B27-B28-B29-B30-B31-B32</f>
        <v>29550</v>
      </c>
      <c r="C33" s="66" t="s">
        <v>76</v>
      </c>
      <c r="D33" s="66"/>
      <c r="E33" s="66"/>
      <c r="F33" s="66"/>
    </row>
    <row r="34" spans="1:6" x14ac:dyDescent="0.3">
      <c r="A34" s="22" t="s">
        <v>7</v>
      </c>
      <c r="B34" s="43">
        <f>SUM(B25:B33)</f>
        <v>81572</v>
      </c>
      <c r="C34" s="44">
        <v>1</v>
      </c>
      <c r="D34" s="45">
        <f>E70</f>
        <v>9639.243296003895</v>
      </c>
      <c r="E34" s="44">
        <v>1</v>
      </c>
      <c r="F34" s="44">
        <f>SUM(F25:F32)</f>
        <v>0.9996424857359677</v>
      </c>
    </row>
    <row r="35" spans="1:6" x14ac:dyDescent="0.3">
      <c r="A35" s="37"/>
      <c r="B35" s="38"/>
      <c r="C35" s="38"/>
      <c r="D35" s="38"/>
    </row>
    <row r="36" spans="1:6" x14ac:dyDescent="0.3">
      <c r="A36" s="8"/>
      <c r="B36" s="9"/>
    </row>
    <row r="37" spans="1:6" x14ac:dyDescent="0.3">
      <c r="A37" s="10" t="s">
        <v>8</v>
      </c>
      <c r="B37" s="11" t="s">
        <v>0</v>
      </c>
      <c r="C37" s="11" t="s">
        <v>1</v>
      </c>
    </row>
    <row r="38" spans="1:6" x14ac:dyDescent="0.3">
      <c r="A38" s="3" t="s">
        <v>9</v>
      </c>
      <c r="B38" s="17">
        <v>7463</v>
      </c>
      <c r="C38" s="5">
        <f>B38/$B$7</f>
        <v>9.1489726867062221E-2</v>
      </c>
    </row>
    <row r="39" spans="1:6" x14ac:dyDescent="0.3">
      <c r="A39" s="3" t="s">
        <v>10</v>
      </c>
      <c r="B39" s="17">
        <v>3538</v>
      </c>
      <c r="C39" s="5">
        <f>B39/$B$7</f>
        <v>4.3372725935369977E-2</v>
      </c>
    </row>
    <row r="40" spans="1:6" x14ac:dyDescent="0.3">
      <c r="A40" s="3" t="s">
        <v>11</v>
      </c>
      <c r="B40" s="17">
        <v>65</v>
      </c>
      <c r="C40" s="5">
        <f>B40/$B$7</f>
        <v>7.9684205364585889E-4</v>
      </c>
    </row>
    <row r="41" spans="1:6" x14ac:dyDescent="0.3">
      <c r="A41" s="39" t="s">
        <v>57</v>
      </c>
      <c r="B41" s="40">
        <v>70506</v>
      </c>
      <c r="C41" s="5">
        <f>B41/$B$7</f>
        <v>0.86434070514392192</v>
      </c>
    </row>
    <row r="42" spans="1:6" x14ac:dyDescent="0.3">
      <c r="A42" s="12" t="s">
        <v>7</v>
      </c>
      <c r="B42" s="35">
        <f>SUM(B38:B41)</f>
        <v>81572</v>
      </c>
      <c r="C42" s="13">
        <f>B42/$B$7</f>
        <v>1</v>
      </c>
    </row>
    <row r="44" spans="1:6" x14ac:dyDescent="0.3">
      <c r="A44" s="14" t="s">
        <v>53</v>
      </c>
      <c r="B44" s="15" t="s">
        <v>0</v>
      </c>
      <c r="C44" s="15" t="s">
        <v>50</v>
      </c>
      <c r="D44" s="28" t="s">
        <v>54</v>
      </c>
      <c r="E44" s="28" t="s">
        <v>51</v>
      </c>
    </row>
    <row r="45" spans="1:6" x14ac:dyDescent="0.3">
      <c r="A45" s="41" t="s">
        <v>58</v>
      </c>
      <c r="B45" s="47">
        <v>31</v>
      </c>
      <c r="C45" s="25">
        <f>B45/B70</f>
        <v>3.8003236404648652E-4</v>
      </c>
      <c r="D45" s="31">
        <v>2391</v>
      </c>
      <c r="E45" s="32">
        <f t="shared" ref="E45:E70" si="1">(B45/D45)*100000</f>
        <v>1296.5286491007948</v>
      </c>
    </row>
    <row r="46" spans="1:6" x14ac:dyDescent="0.3">
      <c r="A46" s="21" t="s">
        <v>26</v>
      </c>
      <c r="B46" s="17">
        <v>2737</v>
      </c>
      <c r="C46" s="5">
        <f t="shared" ref="C46:C70" si="2">B46/$B$7</f>
        <v>3.355318001274947E-2</v>
      </c>
      <c r="D46" s="29">
        <v>45713</v>
      </c>
      <c r="E46" s="30">
        <f t="shared" si="1"/>
        <v>5987.3558943845292</v>
      </c>
    </row>
    <row r="47" spans="1:6" x14ac:dyDescent="0.3">
      <c r="A47" s="21" t="s">
        <v>27</v>
      </c>
      <c r="B47" s="17">
        <v>2745</v>
      </c>
      <c r="C47" s="5">
        <f t="shared" si="2"/>
        <v>3.3651252880890499E-2</v>
      </c>
      <c r="D47" s="29">
        <v>41658</v>
      </c>
      <c r="E47" s="30">
        <f t="shared" si="1"/>
        <v>6589.3705890825286</v>
      </c>
    </row>
    <row r="48" spans="1:6" x14ac:dyDescent="0.3">
      <c r="A48" s="21" t="s">
        <v>28</v>
      </c>
      <c r="B48" s="17">
        <v>655</v>
      </c>
      <c r="C48" s="5">
        <f t="shared" si="2"/>
        <v>8.0297160790467319E-3</v>
      </c>
      <c r="D48" s="29">
        <v>20316</v>
      </c>
      <c r="E48" s="30">
        <f t="shared" si="1"/>
        <v>3224.0598543020278</v>
      </c>
    </row>
    <row r="49" spans="1:5" x14ac:dyDescent="0.3">
      <c r="A49" s="21" t="s">
        <v>29</v>
      </c>
      <c r="B49" s="17">
        <v>1728</v>
      </c>
      <c r="C49" s="5">
        <f t="shared" si="2"/>
        <v>2.1183739518462218E-2</v>
      </c>
      <c r="D49" s="29">
        <v>36637</v>
      </c>
      <c r="E49" s="30">
        <f t="shared" si="1"/>
        <v>4716.5433851024918</v>
      </c>
    </row>
    <row r="50" spans="1:5" x14ac:dyDescent="0.3">
      <c r="A50" s="21" t="s">
        <v>30</v>
      </c>
      <c r="B50" s="17">
        <v>413</v>
      </c>
      <c r="C50" s="5">
        <f t="shared" si="2"/>
        <v>5.0630118177806107E-3</v>
      </c>
      <c r="D50" s="29">
        <v>14075</v>
      </c>
      <c r="E50" s="30">
        <f t="shared" si="1"/>
        <v>2934.2806394316162</v>
      </c>
    </row>
    <row r="51" spans="1:5" x14ac:dyDescent="0.3">
      <c r="A51" s="21" t="s">
        <v>31</v>
      </c>
      <c r="B51" s="17">
        <v>2980</v>
      </c>
      <c r="C51" s="5">
        <f t="shared" si="2"/>
        <v>3.6532143382533223E-2</v>
      </c>
      <c r="D51" s="29">
        <v>33069</v>
      </c>
      <c r="E51" s="30">
        <f t="shared" si="1"/>
        <v>9011.4608848165954</v>
      </c>
    </row>
    <row r="52" spans="1:5" x14ac:dyDescent="0.3">
      <c r="A52" s="21" t="s">
        <v>32</v>
      </c>
      <c r="B52" s="17">
        <v>4136</v>
      </c>
      <c r="C52" s="5">
        <f t="shared" si="2"/>
        <v>5.0703672828911882E-2</v>
      </c>
      <c r="D52" s="29">
        <v>50787</v>
      </c>
      <c r="E52" s="30">
        <f t="shared" si="1"/>
        <v>8143.8163309508345</v>
      </c>
    </row>
    <row r="53" spans="1:5" x14ac:dyDescent="0.3">
      <c r="A53" s="21" t="s">
        <v>33</v>
      </c>
      <c r="B53" s="17">
        <v>2383</v>
      </c>
      <c r="C53" s="5">
        <f t="shared" si="2"/>
        <v>2.9213455597508948E-2</v>
      </c>
      <c r="D53" s="29">
        <v>30388</v>
      </c>
      <c r="E53" s="30">
        <f t="shared" si="1"/>
        <v>7841.9112807687252</v>
      </c>
    </row>
    <row r="54" spans="1:5" x14ac:dyDescent="0.3">
      <c r="A54" s="21" t="s">
        <v>34</v>
      </c>
      <c r="B54" s="17">
        <v>3303</v>
      </c>
      <c r="C54" s="5">
        <f t="shared" si="2"/>
        <v>4.0491835433727259E-2</v>
      </c>
      <c r="D54" s="29">
        <v>43825</v>
      </c>
      <c r="E54" s="30">
        <f t="shared" si="1"/>
        <v>7536.7940673131779</v>
      </c>
    </row>
    <row r="55" spans="1:5" x14ac:dyDescent="0.3">
      <c r="A55" s="21" t="s">
        <v>35</v>
      </c>
      <c r="B55" s="17">
        <v>1796</v>
      </c>
      <c r="C55" s="5">
        <f t="shared" si="2"/>
        <v>2.2017358897660964E-2</v>
      </c>
      <c r="D55" s="29">
        <v>37319</v>
      </c>
      <c r="E55" s="30">
        <f t="shared" si="1"/>
        <v>4812.5619657547095</v>
      </c>
    </row>
    <row r="56" spans="1:5" x14ac:dyDescent="0.3">
      <c r="A56" s="21" t="s">
        <v>36</v>
      </c>
      <c r="B56" s="17">
        <v>2665</v>
      </c>
      <c r="C56" s="5">
        <f t="shared" si="2"/>
        <v>3.2670524199480216E-2</v>
      </c>
      <c r="D56" s="29">
        <v>18731</v>
      </c>
      <c r="E56" s="30">
        <f t="shared" si="1"/>
        <v>14227.750787464629</v>
      </c>
    </row>
    <row r="57" spans="1:5" x14ac:dyDescent="0.3">
      <c r="A57" s="21" t="s">
        <v>37</v>
      </c>
      <c r="B57" s="17">
        <v>2858</v>
      </c>
      <c r="C57" s="5">
        <f t="shared" si="2"/>
        <v>3.503653214338253E-2</v>
      </c>
      <c r="D57" s="29">
        <v>37862</v>
      </c>
      <c r="E57" s="30">
        <f t="shared" si="1"/>
        <v>7548.4654799006912</v>
      </c>
    </row>
    <row r="58" spans="1:5" x14ac:dyDescent="0.3">
      <c r="A58" s="21" t="s">
        <v>38</v>
      </c>
      <c r="B58" s="17">
        <v>375</v>
      </c>
      <c r="C58" s="5">
        <f t="shared" si="2"/>
        <v>4.597165694110724E-3</v>
      </c>
      <c r="D58" s="29">
        <v>5454</v>
      </c>
      <c r="E58" s="30">
        <f t="shared" si="1"/>
        <v>6875.6875687568763</v>
      </c>
    </row>
    <row r="59" spans="1:5" x14ac:dyDescent="0.3">
      <c r="A59" s="21" t="s">
        <v>39</v>
      </c>
      <c r="B59" s="17">
        <v>1013</v>
      </c>
      <c r="C59" s="5">
        <f t="shared" si="2"/>
        <v>1.241847692835777E-2</v>
      </c>
      <c r="D59" s="29">
        <v>20379</v>
      </c>
      <c r="E59" s="30">
        <f t="shared" si="1"/>
        <v>4970.8032778840961</v>
      </c>
    </row>
    <row r="60" spans="1:5" x14ac:dyDescent="0.3">
      <c r="A60" s="21" t="s">
        <v>40</v>
      </c>
      <c r="B60" s="17">
        <v>9834</v>
      </c>
      <c r="C60" s="5">
        <f t="shared" si="2"/>
        <v>0.12055607316235964</v>
      </c>
      <c r="D60" s="29">
        <v>61062</v>
      </c>
      <c r="E60" s="30">
        <f t="shared" si="1"/>
        <v>16104.94251744129</v>
      </c>
    </row>
    <row r="61" spans="1:5" x14ac:dyDescent="0.3">
      <c r="A61" s="21" t="s">
        <v>41</v>
      </c>
      <c r="B61" s="17">
        <v>13851</v>
      </c>
      <c r="C61" s="5">
        <f t="shared" si="2"/>
        <v>0.1698009120776737</v>
      </c>
      <c r="D61" s="29">
        <v>82528</v>
      </c>
      <c r="E61" s="30">
        <f t="shared" si="1"/>
        <v>16783.394726638231</v>
      </c>
    </row>
    <row r="62" spans="1:5" x14ac:dyDescent="0.3">
      <c r="A62" s="21" t="s">
        <v>42</v>
      </c>
      <c r="B62" s="17">
        <v>2464</v>
      </c>
      <c r="C62" s="5">
        <f t="shared" si="2"/>
        <v>3.0206443387436867E-2</v>
      </c>
      <c r="D62" s="29">
        <v>28607</v>
      </c>
      <c r="E62" s="30">
        <f t="shared" si="1"/>
        <v>8613.2764707938604</v>
      </c>
    </row>
    <row r="63" spans="1:5" x14ac:dyDescent="0.3">
      <c r="A63" s="21" t="s">
        <v>43</v>
      </c>
      <c r="B63" s="17">
        <v>6297</v>
      </c>
      <c r="C63" s="5">
        <f t="shared" si="2"/>
        <v>7.7195606335507289E-2</v>
      </c>
      <c r="D63" s="29">
        <v>47600</v>
      </c>
      <c r="E63" s="30">
        <f t="shared" si="1"/>
        <v>13228.991596638656</v>
      </c>
    </row>
    <row r="64" spans="1:5" x14ac:dyDescent="0.3">
      <c r="A64" s="21" t="s">
        <v>44</v>
      </c>
      <c r="B64" s="17">
        <v>362</v>
      </c>
      <c r="C64" s="5">
        <f t="shared" si="2"/>
        <v>4.4377972833815529E-3</v>
      </c>
      <c r="D64" s="29">
        <v>1829</v>
      </c>
      <c r="E64" s="30">
        <f t="shared" si="1"/>
        <v>19792.236194641879</v>
      </c>
    </row>
    <row r="65" spans="1:5" x14ac:dyDescent="0.3">
      <c r="A65" s="21" t="s">
        <v>45</v>
      </c>
      <c r="B65" s="17">
        <v>2447</v>
      </c>
      <c r="C65" s="5">
        <f t="shared" si="2"/>
        <v>2.9998038542637179E-2</v>
      </c>
      <c r="D65" s="29">
        <v>23771</v>
      </c>
      <c r="E65" s="30">
        <f t="shared" si="1"/>
        <v>10294.055782255689</v>
      </c>
    </row>
    <row r="66" spans="1:5" x14ac:dyDescent="0.3">
      <c r="A66" s="21" t="s">
        <v>46</v>
      </c>
      <c r="B66" s="17">
        <v>5526</v>
      </c>
      <c r="C66" s="5">
        <f t="shared" si="2"/>
        <v>6.7743833668415632E-2</v>
      </c>
      <c r="D66" s="29">
        <v>33751</v>
      </c>
      <c r="E66" s="30">
        <f t="shared" si="1"/>
        <v>16372.848211904833</v>
      </c>
    </row>
    <row r="67" spans="1:5" x14ac:dyDescent="0.3">
      <c r="A67" s="23" t="s">
        <v>47</v>
      </c>
      <c r="B67" s="47">
        <v>4377</v>
      </c>
      <c r="C67" s="25">
        <f t="shared" si="2"/>
        <v>5.3658117981660376E-2</v>
      </c>
      <c r="D67" s="31">
        <v>55838</v>
      </c>
      <c r="E67" s="32">
        <f t="shared" si="1"/>
        <v>7838.7478061535148</v>
      </c>
    </row>
    <row r="68" spans="1:5" x14ac:dyDescent="0.3">
      <c r="A68" s="23" t="s">
        <v>48</v>
      </c>
      <c r="B68" s="47">
        <v>6343</v>
      </c>
      <c r="C68" s="25">
        <f t="shared" si="2"/>
        <v>7.7759525327318196E-2</v>
      </c>
      <c r="D68" s="31">
        <v>74416</v>
      </c>
      <c r="E68" s="32">
        <f t="shared" si="1"/>
        <v>8523.704579660287</v>
      </c>
    </row>
    <row r="69" spans="1:5" x14ac:dyDescent="0.3">
      <c r="A69" s="21" t="s">
        <v>49</v>
      </c>
      <c r="B69" s="17">
        <v>253</v>
      </c>
      <c r="C69" s="5">
        <f t="shared" si="2"/>
        <v>3.1015544549600352E-3</v>
      </c>
      <c r="D69" s="29">
        <v>3444</v>
      </c>
      <c r="E69" s="30">
        <f t="shared" si="1"/>
        <v>7346.1091753774672</v>
      </c>
    </row>
    <row r="70" spans="1:5" x14ac:dyDescent="0.3">
      <c r="A70" s="14" t="s">
        <v>7</v>
      </c>
      <c r="B70" s="42">
        <f>SUM(B45:B69)</f>
        <v>81572</v>
      </c>
      <c r="C70" s="16">
        <f t="shared" si="2"/>
        <v>1</v>
      </c>
      <c r="D70" s="33">
        <v>846249</v>
      </c>
      <c r="E70" s="34">
        <f t="shared" si="1"/>
        <v>9639.243296003895</v>
      </c>
    </row>
    <row r="71" spans="1:5" x14ac:dyDescent="0.3">
      <c r="A71" s="26" t="s">
        <v>65</v>
      </c>
    </row>
    <row r="72" spans="1:5" x14ac:dyDescent="0.3">
      <c r="A72" s="26" t="s">
        <v>55</v>
      </c>
    </row>
    <row r="73" spans="1:5" ht="28.8" x14ac:dyDescent="0.3">
      <c r="A73" s="18" t="s">
        <v>77</v>
      </c>
    </row>
  </sheetData>
  <mergeCells count="2">
    <mergeCell ref="A12:B12"/>
    <mergeCell ref="C33:F33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Glen Sahagun</cp:lastModifiedBy>
  <cp:lastPrinted>2021-05-13T16:25:24Z</cp:lastPrinted>
  <dcterms:created xsi:type="dcterms:W3CDTF">2020-04-03T23:13:34Z</dcterms:created>
  <dcterms:modified xsi:type="dcterms:W3CDTF">2021-06-14T22:06:38Z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