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ARED WITH WORK PC\COVID-19 DAILY STATS\"/>
    </mc:Choice>
  </mc:AlternateContent>
  <xr:revisionPtr revIDLastSave="0" documentId="8_{8AD3BC62-EE96-403E-A6DB-98286D9ED81E}" xr6:coauthVersionLast="45" xr6:coauthVersionMax="45" xr10:uidLastSave="{00000000-0000-0000-0000-000000000000}"/>
  <bookViews>
    <workbookView xWindow="-108" yWindow="-108" windowWidth="23256" windowHeight="12576" xr2:uid="{6561043F-C38E-4182-8F48-CB488C681945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2" l="1"/>
  <c r="E70" i="2" s="1"/>
  <c r="D34" i="2" s="1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B42" i="2"/>
  <c r="C42" i="2" s="1"/>
  <c r="C41" i="2"/>
  <c r="C40" i="2"/>
  <c r="C39" i="2"/>
  <c r="C38" i="2"/>
  <c r="F34" i="2"/>
  <c r="B33" i="2"/>
  <c r="B34" i="2" s="1"/>
  <c r="D21" i="2"/>
  <c r="D22" i="2" s="1"/>
  <c r="C21" i="2"/>
  <c r="C22" i="2" s="1"/>
  <c r="B21" i="2"/>
  <c r="B22" i="2" s="1"/>
  <c r="E20" i="2"/>
  <c r="E19" i="2"/>
  <c r="E18" i="2"/>
  <c r="E17" i="2"/>
  <c r="E16" i="2"/>
  <c r="E15" i="2"/>
  <c r="E14" i="2"/>
  <c r="C70" i="2" l="1"/>
  <c r="C45" i="2"/>
  <c r="E21" i="2"/>
</calcChain>
</file>

<file path=xl/sharedStrings.xml><?xml version="1.0" encoding="utf-8"?>
<sst xmlns="http://schemas.openxmlformats.org/spreadsheetml/2006/main" count="84" uniqueCount="77">
  <si>
    <t>#</t>
  </si>
  <si>
    <t>%</t>
  </si>
  <si>
    <t>Age 0-17</t>
  </si>
  <si>
    <t>Age 18-24</t>
  </si>
  <si>
    <t>Age 25-44</t>
  </si>
  <si>
    <t>Age 45-64</t>
  </si>
  <si>
    <t>Unknown</t>
  </si>
  <si>
    <t>Total</t>
  </si>
  <si>
    <t>Confirmed Cases:</t>
  </si>
  <si>
    <t>Person-to-person acquired</t>
  </si>
  <si>
    <t>Community acquired</t>
  </si>
  <si>
    <t>Under investigation</t>
  </si>
  <si>
    <t>Summary</t>
  </si>
  <si>
    <t>Female</t>
  </si>
  <si>
    <t>Male</t>
  </si>
  <si>
    <t>Other</t>
  </si>
  <si>
    <t>White</t>
  </si>
  <si>
    <t>Asian</t>
  </si>
  <si>
    <t>% Cases</t>
  </si>
  <si>
    <t>% Deaths</t>
  </si>
  <si>
    <t>% of Population</t>
  </si>
  <si>
    <t>Multiracial</t>
  </si>
  <si>
    <t>American Indian or Alaskan Native</t>
  </si>
  <si>
    <t>Native Hawaiian or Pacific Islander</t>
  </si>
  <si>
    <t>African American/Black</t>
  </si>
  <si>
    <t>% by Sex</t>
  </si>
  <si>
    <t>91320 - Thousand Oaks/Newbury Park</t>
  </si>
  <si>
    <t>91360 - Thousand Oaks</t>
  </si>
  <si>
    <t>91361 - Thousand Oaks/Lake Sherwood/Westlake</t>
  </si>
  <si>
    <t>91362 - Thousand Oaks/Westlake</t>
  </si>
  <si>
    <t>91377 - Oak Park</t>
  </si>
  <si>
    <t>93001 - Ventura</t>
  </si>
  <si>
    <t>93003 - Ventura</t>
  </si>
  <si>
    <t>93004 - Ventura</t>
  </si>
  <si>
    <t>93010 - Camarillo</t>
  </si>
  <si>
    <t>93012 - Camarillo/Santa Rosa Valley</t>
  </si>
  <si>
    <t>93015 - Fillmore</t>
  </si>
  <si>
    <t>93021 - Moorpark</t>
  </si>
  <si>
    <t>93022 - Oak View</t>
  </si>
  <si>
    <t>93023 - Ojai</t>
  </si>
  <si>
    <t>93030 - Oxnard</t>
  </si>
  <si>
    <t>93033 - Oxnard</t>
  </si>
  <si>
    <t>93035 - Oxnard</t>
  </si>
  <si>
    <t>93036 - Oxnard</t>
  </si>
  <si>
    <t>93040 - Piru</t>
  </si>
  <si>
    <t>93041 - Port Hueneme</t>
  </si>
  <si>
    <t>93060 - Santa Paula</t>
  </si>
  <si>
    <t>93063 - Simi Valley (Santa Susana)</t>
  </si>
  <si>
    <t>93065 - Simi Valley</t>
  </si>
  <si>
    <t>93066 - Somis</t>
  </si>
  <si>
    <t>% of Total</t>
  </si>
  <si>
    <t>Rate per 100,000 pop.</t>
  </si>
  <si>
    <t>Age and Sex* of Confirmed Cases:</t>
  </si>
  <si>
    <t>City/Zip****</t>
  </si>
  <si>
    <t>Population*****</t>
  </si>
  <si>
    <t>*****Population estimates for 2020 from www.healthmattersinvc.org (Demographics Dashboard).</t>
  </si>
  <si>
    <t xml:space="preserve">*Current hospitalizations does not include those from LTC facilities that no longer require acute care but are being held at the facility to protect others.  </t>
  </si>
  <si>
    <t>Undetermined</t>
  </si>
  <si>
    <t>91307 - Bell Canyon</t>
  </si>
  <si>
    <t>Count</t>
  </si>
  <si>
    <t>Rate per 100,000</t>
  </si>
  <si>
    <t>Race Ethnicity Unknown (Also Other with Unk Eth)</t>
  </si>
  <si>
    <t>Race/Ethnicity***</t>
  </si>
  <si>
    <t xml:space="preserve">New Tests Performed </t>
  </si>
  <si>
    <t>Total Tests Performed</t>
  </si>
  <si>
    <t>****425 cases provided a PO Box address that has been assigned to another zip code within the city.</t>
  </si>
  <si>
    <t xml:space="preserve">New Deaths </t>
  </si>
  <si>
    <r>
      <t xml:space="preserve">Current </t>
    </r>
    <r>
      <rPr>
        <sz val="11"/>
        <color rgb="FF000000"/>
        <rFont val="Calibri"/>
        <family val="2"/>
      </rPr>
      <t>ICU</t>
    </r>
    <r>
      <rPr>
        <b/>
        <i/>
        <sz val="11"/>
        <color rgb="FF000000"/>
        <rFont val="Calibri"/>
        <family val="2"/>
      </rPr>
      <t xml:space="preserve"> </t>
    </r>
  </si>
  <si>
    <t>New Cases</t>
  </si>
  <si>
    <t>Age 65-74</t>
  </si>
  <si>
    <t>75+</t>
  </si>
  <si>
    <t>N/A</t>
  </si>
  <si>
    <t>Latino</t>
  </si>
  <si>
    <r>
      <t xml:space="preserve">Total Cases (Active, Recovered, and Deaths) </t>
    </r>
    <r>
      <rPr>
        <b/>
        <i/>
        <sz val="10"/>
        <color rgb="FF000000"/>
        <rFont val="Calibri"/>
        <family val="2"/>
      </rPr>
      <t>3/11/2020 - Present</t>
    </r>
  </si>
  <si>
    <r>
      <t xml:space="preserve">Current </t>
    </r>
    <r>
      <rPr>
        <sz val="11"/>
        <color rgb="FF000000"/>
        <rFont val="Calibri"/>
        <family val="2"/>
      </rPr>
      <t>hospitalizations</t>
    </r>
  </si>
  <si>
    <r>
      <t xml:space="preserve">Total Deaths                                                  </t>
    </r>
    <r>
      <rPr>
        <b/>
        <i/>
        <sz val="10"/>
        <color rgb="FF000000"/>
        <rFont val="Calibri"/>
        <family val="2"/>
      </rPr>
      <t>3/22/2020 - Present</t>
    </r>
  </si>
  <si>
    <t>Data Current as of 8:00 am on 3/30/2021  from CalREDIE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</si>
</sst>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.0"/>
    <numFmt numFmtId="167" formatCode="m/d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0B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/>
    <xf numFmtId="0" fontId="0" fillId="6" borderId="1" xfId="0" applyFill="1" applyBorder="1"/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1" fillId="4" borderId="1" xfId="0" applyFont="1" applyFill="1" applyBorder="1"/>
    <xf numFmtId="3" fontId="0" fillId="0" borderId="1" xfId="0" applyNumberFormat="1" applyBorder="1"/>
    <xf numFmtId="165" fontId="0" fillId="0" borderId="1" xfId="0" applyNumberFormat="1" applyBorder="1"/>
    <xf numFmtId="3" fontId="0" fillId="6" borderId="1" xfId="0" applyNumberFormat="1" applyFill="1" applyBorder="1"/>
    <xf numFmtId="165" fontId="0" fillId="6" borderId="1" xfId="0" applyNumberFormat="1" applyFill="1" applyBorder="1"/>
    <xf numFmtId="3" fontId="1" fillId="4" borderId="1" xfId="0" applyNumberFormat="1" applyFont="1" applyFill="1" applyBorder="1"/>
    <xf numFmtId="165" fontId="1" fillId="4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left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4" fontId="0" fillId="0" borderId="0" xfId="0" applyNumberFormat="1"/>
    <xf numFmtId="3" fontId="0" fillId="6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7" fontId="0" fillId="0" borderId="0" xfId="0" applyNumberFormat="1"/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0" fillId="7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1C31-A556-4C4D-B8E8-6E6A5EF4505D}">
  <dimension ref="A1:F73"/>
  <sheetViews>
    <sheetView tabSelected="1" workbookViewId="0">
      <selection sqref="A1:B9"/>
    </sheetView>
  </sheetViews>
  <sheetFormatPr defaultRowHeight="14.4" x14ac:dyDescent="0.3"/>
  <cols>
    <col min="1" max="1" width="42" customWidth="1"/>
    <col min="2" max="2" width="9.5546875" bestFit="1" customWidth="1"/>
    <col min="3" max="3" width="11" bestFit="1" customWidth="1"/>
    <col min="4" max="4" width="15.44140625" bestFit="1" customWidth="1"/>
    <col min="5" max="5" width="19.5546875" customWidth="1"/>
    <col min="6" max="6" width="15.109375" bestFit="1" customWidth="1"/>
  </cols>
  <sheetData>
    <row r="1" spans="1:5" ht="15" thickBot="1" x14ac:dyDescent="0.35">
      <c r="A1" s="52" t="s">
        <v>12</v>
      </c>
      <c r="B1" s="53" t="s">
        <v>0</v>
      </c>
    </row>
    <row r="2" spans="1:5" ht="15" thickBot="1" x14ac:dyDescent="0.35">
      <c r="A2" s="57" t="s">
        <v>68</v>
      </c>
      <c r="B2" s="58">
        <v>33</v>
      </c>
    </row>
    <row r="3" spans="1:5" ht="15" thickBot="1" x14ac:dyDescent="0.35">
      <c r="A3" s="59" t="s">
        <v>63</v>
      </c>
      <c r="B3" s="60">
        <v>2323</v>
      </c>
      <c r="E3" s="46"/>
    </row>
    <row r="4" spans="1:5" ht="15" thickBot="1" x14ac:dyDescent="0.35">
      <c r="A4" s="54" t="s">
        <v>66</v>
      </c>
      <c r="B4" s="56">
        <v>2</v>
      </c>
    </row>
    <row r="5" spans="1:5" ht="15" thickBot="1" x14ac:dyDescent="0.35">
      <c r="A5" s="55" t="s">
        <v>74</v>
      </c>
      <c r="B5" s="56">
        <v>32</v>
      </c>
      <c r="D5" s="27"/>
    </row>
    <row r="6" spans="1:5" ht="15" thickBot="1" x14ac:dyDescent="0.35">
      <c r="A6" s="55" t="s">
        <v>67</v>
      </c>
      <c r="B6" s="56">
        <v>8</v>
      </c>
      <c r="D6" s="27"/>
    </row>
    <row r="7" spans="1:5" ht="28.8" thickBot="1" x14ac:dyDescent="0.35">
      <c r="A7" s="54" t="s">
        <v>73</v>
      </c>
      <c r="B7" s="61">
        <v>79621</v>
      </c>
      <c r="C7" s="27"/>
      <c r="D7" s="27"/>
      <c r="E7" s="27"/>
    </row>
    <row r="8" spans="1:5" ht="15" thickBot="1" x14ac:dyDescent="0.35">
      <c r="A8" s="59" t="s">
        <v>64</v>
      </c>
      <c r="B8" s="60">
        <v>1262521</v>
      </c>
    </row>
    <row r="9" spans="1:5" ht="28.8" thickBot="1" x14ac:dyDescent="0.35">
      <c r="A9" s="54" t="s">
        <v>75</v>
      </c>
      <c r="B9" s="56">
        <v>974</v>
      </c>
      <c r="E9" s="46"/>
    </row>
    <row r="10" spans="1:5" x14ac:dyDescent="0.3">
      <c r="A10" s="50"/>
      <c r="B10" s="63"/>
      <c r="C10" s="27"/>
      <c r="D10" s="27"/>
      <c r="E10" s="51"/>
    </row>
    <row r="11" spans="1:5" x14ac:dyDescent="0.3">
      <c r="A11" s="50"/>
      <c r="B11" s="62"/>
      <c r="C11" s="27"/>
      <c r="D11" s="27"/>
      <c r="E11" s="51"/>
    </row>
    <row r="12" spans="1:5" ht="45" customHeight="1" x14ac:dyDescent="0.3">
      <c r="A12" s="64" t="s">
        <v>56</v>
      </c>
      <c r="B12" s="64"/>
    </row>
    <row r="13" spans="1:5" x14ac:dyDescent="0.3">
      <c r="A13" s="1" t="s">
        <v>52</v>
      </c>
      <c r="B13" s="2" t="s">
        <v>13</v>
      </c>
      <c r="C13" s="2" t="s">
        <v>14</v>
      </c>
      <c r="D13" s="2" t="s">
        <v>6</v>
      </c>
      <c r="E13" s="2" t="s">
        <v>1</v>
      </c>
    </row>
    <row r="14" spans="1:5" x14ac:dyDescent="0.3">
      <c r="A14" s="3" t="s">
        <v>2</v>
      </c>
      <c r="B14" s="17">
        <v>6313</v>
      </c>
      <c r="C14" s="17">
        <v>6156</v>
      </c>
      <c r="D14" s="4">
        <v>90</v>
      </c>
      <c r="E14" s="5">
        <f t="shared" ref="E14:E21" si="0">(B14+C14+D14)/$B$7</f>
        <v>0.1577347684656058</v>
      </c>
    </row>
    <row r="15" spans="1:5" x14ac:dyDescent="0.3">
      <c r="A15" s="3" t="s">
        <v>3</v>
      </c>
      <c r="B15" s="17">
        <v>5697</v>
      </c>
      <c r="C15" s="17">
        <v>5488</v>
      </c>
      <c r="D15" s="4">
        <v>107</v>
      </c>
      <c r="E15" s="5">
        <f t="shared" si="0"/>
        <v>0.141821881162005</v>
      </c>
    </row>
    <row r="16" spans="1:5" x14ac:dyDescent="0.3">
      <c r="A16" s="3" t="s">
        <v>4</v>
      </c>
      <c r="B16" s="17">
        <v>13918</v>
      </c>
      <c r="C16" s="17">
        <v>13351</v>
      </c>
      <c r="D16" s="4">
        <v>240</v>
      </c>
      <c r="E16" s="5">
        <f t="shared" si="0"/>
        <v>0.3454993029477148</v>
      </c>
    </row>
    <row r="17" spans="1:6" x14ac:dyDescent="0.3">
      <c r="A17" s="3" t="s">
        <v>5</v>
      </c>
      <c r="B17" s="17">
        <v>10362</v>
      </c>
      <c r="C17" s="17">
        <v>9763</v>
      </c>
      <c r="D17" s="4">
        <v>164</v>
      </c>
      <c r="E17" s="5">
        <f t="shared" si="0"/>
        <v>0.25481970836839529</v>
      </c>
    </row>
    <row r="18" spans="1:6" x14ac:dyDescent="0.3">
      <c r="A18" s="3" t="s">
        <v>69</v>
      </c>
      <c r="B18" s="17">
        <v>2250</v>
      </c>
      <c r="C18" s="17">
        <v>2081</v>
      </c>
      <c r="D18" s="4">
        <v>55</v>
      </c>
      <c r="E18" s="5">
        <f t="shared" si="0"/>
        <v>5.5085969781841472E-2</v>
      </c>
    </row>
    <row r="19" spans="1:6" x14ac:dyDescent="0.3">
      <c r="A19" s="3" t="s">
        <v>70</v>
      </c>
      <c r="B19" s="17">
        <v>2069</v>
      </c>
      <c r="C19" s="17">
        <v>1417</v>
      </c>
      <c r="D19" s="4">
        <v>50</v>
      </c>
      <c r="E19" s="5">
        <f t="shared" si="0"/>
        <v>4.4410394242724908E-2</v>
      </c>
    </row>
    <row r="20" spans="1:6" x14ac:dyDescent="0.3">
      <c r="A20" s="3" t="s">
        <v>6</v>
      </c>
      <c r="B20" s="17">
        <v>20</v>
      </c>
      <c r="C20" s="17">
        <v>27</v>
      </c>
      <c r="D20" s="4">
        <v>3</v>
      </c>
      <c r="E20" s="5">
        <f t="shared" si="0"/>
        <v>6.2797503171273911E-4</v>
      </c>
    </row>
    <row r="21" spans="1:6" x14ac:dyDescent="0.3">
      <c r="A21" s="6" t="s">
        <v>7</v>
      </c>
      <c r="B21" s="36">
        <f>SUM(B14:B20)</f>
        <v>40629</v>
      </c>
      <c r="C21" s="36">
        <f>SUM(C14:C20)</f>
        <v>38283</v>
      </c>
      <c r="D21" s="36">
        <f>SUM(D14:D20)</f>
        <v>709</v>
      </c>
      <c r="E21" s="7">
        <f t="shared" si="0"/>
        <v>1</v>
      </c>
    </row>
    <row r="22" spans="1:6" x14ac:dyDescent="0.3">
      <c r="A22" s="6" t="s">
        <v>25</v>
      </c>
      <c r="B22" s="7">
        <f>B21/$B$7</f>
        <v>0.5102799512691375</v>
      </c>
      <c r="C22" s="7">
        <f>C21/$B$7</f>
        <v>0.48081536278117581</v>
      </c>
      <c r="D22" s="7">
        <f>D21/$B$7</f>
        <v>8.9046859496866408E-3</v>
      </c>
      <c r="E22" s="7"/>
    </row>
    <row r="23" spans="1:6" x14ac:dyDescent="0.3">
      <c r="A23" s="8"/>
      <c r="B23" s="49"/>
      <c r="C23" s="49"/>
      <c r="D23" s="49"/>
    </row>
    <row r="24" spans="1:6" x14ac:dyDescent="0.3">
      <c r="A24" s="19" t="s">
        <v>62</v>
      </c>
      <c r="B24" s="20" t="s">
        <v>59</v>
      </c>
      <c r="C24" s="20" t="s">
        <v>18</v>
      </c>
      <c r="D24" s="20" t="s">
        <v>60</v>
      </c>
      <c r="E24" s="20" t="s">
        <v>19</v>
      </c>
      <c r="F24" s="20" t="s">
        <v>20</v>
      </c>
    </row>
    <row r="25" spans="1:6" x14ac:dyDescent="0.3">
      <c r="A25" s="21" t="s">
        <v>72</v>
      </c>
      <c r="B25" s="47">
        <v>31431</v>
      </c>
      <c r="C25" s="25">
        <v>0.62719999999999998</v>
      </c>
      <c r="D25" s="48">
        <v>8320.2520085238175</v>
      </c>
      <c r="E25" s="25">
        <v>0.43020000000000003</v>
      </c>
      <c r="F25" s="24">
        <v>0.44500000000000001</v>
      </c>
    </row>
    <row r="26" spans="1:6" x14ac:dyDescent="0.3">
      <c r="A26" s="21" t="s">
        <v>16</v>
      </c>
      <c r="B26" s="47">
        <v>13399</v>
      </c>
      <c r="C26" s="25">
        <v>0.26740000000000003</v>
      </c>
      <c r="D26" s="48">
        <v>3681.3372493962429</v>
      </c>
      <c r="E26" s="25">
        <v>0.40970000000000001</v>
      </c>
      <c r="F26" s="24">
        <v>0.43233367997976335</v>
      </c>
    </row>
    <row r="27" spans="1:6" x14ac:dyDescent="0.3">
      <c r="A27" s="21" t="s">
        <v>17</v>
      </c>
      <c r="B27" s="47">
        <v>1845</v>
      </c>
      <c r="C27" s="25">
        <v>3.6799999999999999E-2</v>
      </c>
      <c r="D27" s="48">
        <v>2938.0852283584941</v>
      </c>
      <c r="E27" s="25">
        <v>7.4899999999999994E-2</v>
      </c>
      <c r="F27" s="24">
        <v>7.3911811274440922E-2</v>
      </c>
    </row>
    <row r="28" spans="1:6" x14ac:dyDescent="0.3">
      <c r="A28" s="21" t="s">
        <v>24</v>
      </c>
      <c r="B28" s="47">
        <v>543</v>
      </c>
      <c r="C28" s="25">
        <v>1.0800000000000001E-2</v>
      </c>
      <c r="D28" s="48">
        <v>3640.6302380154207</v>
      </c>
      <c r="E28" s="25">
        <v>9.1999999999999998E-3</v>
      </c>
      <c r="F28" s="24">
        <v>1.7175393724762733E-2</v>
      </c>
    </row>
    <row r="29" spans="1:6" x14ac:dyDescent="0.3">
      <c r="A29" s="21" t="s">
        <v>21</v>
      </c>
      <c r="B29" s="47">
        <v>764</v>
      </c>
      <c r="C29" s="25">
        <v>1.52E-2</v>
      </c>
      <c r="D29" s="48">
        <v>3542.777648968236</v>
      </c>
      <c r="E29" s="25">
        <v>3.0999999999999999E-3</v>
      </c>
      <c r="F29" s="24">
        <v>2.5104930811246335E-2</v>
      </c>
    </row>
    <row r="30" spans="1:6" x14ac:dyDescent="0.3">
      <c r="A30" s="21" t="s">
        <v>22</v>
      </c>
      <c r="B30" s="47">
        <v>166</v>
      </c>
      <c r="C30" s="25">
        <v>3.3E-3</v>
      </c>
      <c r="D30" s="48">
        <v>6910.9075770191512</v>
      </c>
      <c r="E30" s="25">
        <v>7.1999999999999998E-3</v>
      </c>
      <c r="F30" s="24">
        <v>2.7965934961634671E-3</v>
      </c>
    </row>
    <row r="31" spans="1:6" x14ac:dyDescent="0.3">
      <c r="A31" s="21" t="s">
        <v>23</v>
      </c>
      <c r="B31" s="47">
        <v>183</v>
      </c>
      <c r="C31" s="25">
        <v>3.7000000000000002E-3</v>
      </c>
      <c r="D31" s="48">
        <v>11968.60693263571</v>
      </c>
      <c r="E31" s="25">
        <v>2.0999999999999999E-3</v>
      </c>
      <c r="F31" s="24">
        <v>1.7742207481941594E-3</v>
      </c>
    </row>
    <row r="32" spans="1:6" x14ac:dyDescent="0.3">
      <c r="A32" s="21" t="s">
        <v>15</v>
      </c>
      <c r="B32" s="47">
        <v>1784</v>
      </c>
      <c r="C32" s="25">
        <v>3.56E-2</v>
      </c>
      <c r="D32" s="48" t="s">
        <v>71</v>
      </c>
      <c r="E32" s="25">
        <v>6.1600000000000002E-2</v>
      </c>
      <c r="F32" s="24">
        <v>1.5458557013968901E-3</v>
      </c>
    </row>
    <row r="33" spans="1:6" x14ac:dyDescent="0.3">
      <c r="A33" s="21" t="s">
        <v>61</v>
      </c>
      <c r="B33" s="17">
        <f>B7-B25-B26-B27-B28-B29-B30-B31-B32</f>
        <v>29506</v>
      </c>
      <c r="C33" s="65"/>
      <c r="D33" s="65"/>
      <c r="E33" s="65"/>
      <c r="F33" s="65"/>
    </row>
    <row r="34" spans="1:6" x14ac:dyDescent="0.3">
      <c r="A34" s="22" t="s">
        <v>7</v>
      </c>
      <c r="B34" s="43">
        <f>SUM(B25:B33)</f>
        <v>79621</v>
      </c>
      <c r="C34" s="44">
        <v>1</v>
      </c>
      <c r="D34" s="45">
        <f>E70</f>
        <v>9408.6964947669057</v>
      </c>
      <c r="E34" s="44">
        <v>1</v>
      </c>
      <c r="F34" s="44">
        <f>SUM(F25:F32)</f>
        <v>0.9996424857359677</v>
      </c>
    </row>
    <row r="35" spans="1:6" x14ac:dyDescent="0.3">
      <c r="A35" s="37"/>
      <c r="B35" s="38"/>
      <c r="C35" s="38"/>
      <c r="D35" s="38"/>
    </row>
    <row r="36" spans="1:6" x14ac:dyDescent="0.3">
      <c r="A36" s="8"/>
      <c r="B36" s="9"/>
    </row>
    <row r="37" spans="1:6" x14ac:dyDescent="0.3">
      <c r="A37" s="10" t="s">
        <v>8</v>
      </c>
      <c r="B37" s="11" t="s">
        <v>0</v>
      </c>
      <c r="C37" s="11" t="s">
        <v>1</v>
      </c>
    </row>
    <row r="38" spans="1:6" x14ac:dyDescent="0.3">
      <c r="A38" s="3" t="s">
        <v>9</v>
      </c>
      <c r="B38" s="17">
        <v>7377</v>
      </c>
      <c r="C38" s="5">
        <f>B38/$B$7</f>
        <v>9.2651436178897525E-2</v>
      </c>
    </row>
    <row r="39" spans="1:6" x14ac:dyDescent="0.3">
      <c r="A39" s="3" t="s">
        <v>10</v>
      </c>
      <c r="B39" s="17">
        <v>3533</v>
      </c>
      <c r="C39" s="5">
        <f>B39/$B$7</f>
        <v>4.4372715740822147E-2</v>
      </c>
    </row>
    <row r="40" spans="1:6" x14ac:dyDescent="0.3">
      <c r="A40" s="3" t="s">
        <v>11</v>
      </c>
      <c r="B40" s="17">
        <v>323</v>
      </c>
      <c r="C40" s="5">
        <f>B40/$B$7</f>
        <v>4.0567187048642945E-3</v>
      </c>
    </row>
    <row r="41" spans="1:6" x14ac:dyDescent="0.3">
      <c r="A41" s="39" t="s">
        <v>57</v>
      </c>
      <c r="B41" s="40">
        <v>68388</v>
      </c>
      <c r="C41" s="5">
        <f>B41/$B$7</f>
        <v>0.85891912937541604</v>
      </c>
    </row>
    <row r="42" spans="1:6" x14ac:dyDescent="0.3">
      <c r="A42" s="12" t="s">
        <v>7</v>
      </c>
      <c r="B42" s="35">
        <f>SUM(B38:B41)</f>
        <v>79621</v>
      </c>
      <c r="C42" s="13">
        <f>B42/$B$7</f>
        <v>1</v>
      </c>
    </row>
    <row r="44" spans="1:6" x14ac:dyDescent="0.3">
      <c r="A44" s="14" t="s">
        <v>53</v>
      </c>
      <c r="B44" s="15" t="s">
        <v>0</v>
      </c>
      <c r="C44" s="15" t="s">
        <v>50</v>
      </c>
      <c r="D44" s="28" t="s">
        <v>54</v>
      </c>
      <c r="E44" s="28" t="s">
        <v>51</v>
      </c>
    </row>
    <row r="45" spans="1:6" x14ac:dyDescent="0.3">
      <c r="A45" s="41" t="s">
        <v>58</v>
      </c>
      <c r="B45" s="47">
        <v>21</v>
      </c>
      <c r="C45" s="25">
        <f>B45/B70</f>
        <v>2.6374951331935043E-4</v>
      </c>
      <c r="D45" s="31">
        <v>2391</v>
      </c>
      <c r="E45" s="32">
        <f t="shared" ref="E45:E70" si="1">(B45/D45)*100000</f>
        <v>878.29360100376402</v>
      </c>
    </row>
    <row r="46" spans="1:6" x14ac:dyDescent="0.3">
      <c r="A46" s="21" t="s">
        <v>26</v>
      </c>
      <c r="B46" s="17">
        <v>2638</v>
      </c>
      <c r="C46" s="5">
        <f t="shared" ref="C46:C70" si="2">B46/$B$7</f>
        <v>3.3131962673164116E-2</v>
      </c>
      <c r="D46" s="29">
        <v>45713</v>
      </c>
      <c r="E46" s="30">
        <f t="shared" si="1"/>
        <v>5770.7873033929081</v>
      </c>
    </row>
    <row r="47" spans="1:6" x14ac:dyDescent="0.3">
      <c r="A47" s="21" t="s">
        <v>27</v>
      </c>
      <c r="B47" s="17">
        <v>2642</v>
      </c>
      <c r="C47" s="5">
        <f t="shared" si="2"/>
        <v>3.3182200675701136E-2</v>
      </c>
      <c r="D47" s="29">
        <v>41658</v>
      </c>
      <c r="E47" s="30">
        <f t="shared" si="1"/>
        <v>6342.1191607854435</v>
      </c>
    </row>
    <row r="48" spans="1:6" x14ac:dyDescent="0.3">
      <c r="A48" s="21" t="s">
        <v>28</v>
      </c>
      <c r="B48" s="17">
        <v>605</v>
      </c>
      <c r="C48" s="5">
        <f t="shared" si="2"/>
        <v>7.5984978837241434E-3</v>
      </c>
      <c r="D48" s="29">
        <v>20316</v>
      </c>
      <c r="E48" s="30">
        <f t="shared" si="1"/>
        <v>2977.9484150423309</v>
      </c>
    </row>
    <row r="49" spans="1:5" x14ac:dyDescent="0.3">
      <c r="A49" s="21" t="s">
        <v>29</v>
      </c>
      <c r="B49" s="17">
        <v>1675</v>
      </c>
      <c r="C49" s="5">
        <f t="shared" si="2"/>
        <v>2.1037163562376761E-2</v>
      </c>
      <c r="D49" s="29">
        <v>36637</v>
      </c>
      <c r="E49" s="30">
        <f t="shared" si="1"/>
        <v>4571.8808854436775</v>
      </c>
    </row>
    <row r="50" spans="1:5" x14ac:dyDescent="0.3">
      <c r="A50" s="21" t="s">
        <v>30</v>
      </c>
      <c r="B50" s="17">
        <v>394</v>
      </c>
      <c r="C50" s="5">
        <f t="shared" si="2"/>
        <v>4.9484432498963843E-3</v>
      </c>
      <c r="D50" s="29">
        <v>14075</v>
      </c>
      <c r="E50" s="30">
        <f t="shared" si="1"/>
        <v>2799.2895204262877</v>
      </c>
    </row>
    <row r="51" spans="1:5" x14ac:dyDescent="0.3">
      <c r="A51" s="21" t="s">
        <v>31</v>
      </c>
      <c r="B51" s="17">
        <v>2882</v>
      </c>
      <c r="C51" s="5">
        <f t="shared" si="2"/>
        <v>3.6196480827922282E-2</v>
      </c>
      <c r="D51" s="29">
        <v>33069</v>
      </c>
      <c r="E51" s="30">
        <f t="shared" si="1"/>
        <v>8715.1108288729629</v>
      </c>
    </row>
    <row r="52" spans="1:5" x14ac:dyDescent="0.3">
      <c r="A52" s="21" t="s">
        <v>32</v>
      </c>
      <c r="B52" s="17">
        <v>4011</v>
      </c>
      <c r="C52" s="5">
        <f t="shared" si="2"/>
        <v>5.037615704399593E-2</v>
      </c>
      <c r="D52" s="29">
        <v>50787</v>
      </c>
      <c r="E52" s="30">
        <f t="shared" si="1"/>
        <v>7897.6903538307051</v>
      </c>
    </row>
    <row r="53" spans="1:5" x14ac:dyDescent="0.3">
      <c r="A53" s="21" t="s">
        <v>33</v>
      </c>
      <c r="B53" s="17">
        <v>2317</v>
      </c>
      <c r="C53" s="5">
        <f t="shared" si="2"/>
        <v>2.910036296956833E-2</v>
      </c>
      <c r="D53" s="29">
        <v>30388</v>
      </c>
      <c r="E53" s="30">
        <f t="shared" si="1"/>
        <v>7624.7202843227587</v>
      </c>
    </row>
    <row r="54" spans="1:5" x14ac:dyDescent="0.3">
      <c r="A54" s="21" t="s">
        <v>34</v>
      </c>
      <c r="B54" s="17">
        <v>3172</v>
      </c>
      <c r="C54" s="5">
        <f t="shared" si="2"/>
        <v>3.9838736011856168E-2</v>
      </c>
      <c r="D54" s="29">
        <v>43825</v>
      </c>
      <c r="E54" s="30">
        <f t="shared" si="1"/>
        <v>7237.8779235596112</v>
      </c>
    </row>
    <row r="55" spans="1:5" x14ac:dyDescent="0.3">
      <c r="A55" s="21" t="s">
        <v>35</v>
      </c>
      <c r="B55" s="17">
        <v>1738</v>
      </c>
      <c r="C55" s="5">
        <f t="shared" si="2"/>
        <v>2.1828412102334813E-2</v>
      </c>
      <c r="D55" s="29">
        <v>37319</v>
      </c>
      <c r="E55" s="30">
        <f t="shared" si="1"/>
        <v>4657.1451539430318</v>
      </c>
    </row>
    <row r="56" spans="1:5" x14ac:dyDescent="0.3">
      <c r="A56" s="21" t="s">
        <v>36</v>
      </c>
      <c r="B56" s="17">
        <v>2594</v>
      </c>
      <c r="C56" s="5">
        <f t="shared" si="2"/>
        <v>3.2579344645256907E-2</v>
      </c>
      <c r="D56" s="29">
        <v>18731</v>
      </c>
      <c r="E56" s="30">
        <f t="shared" si="1"/>
        <v>13848.70001601623</v>
      </c>
    </row>
    <row r="57" spans="1:5" x14ac:dyDescent="0.3">
      <c r="A57" s="21" t="s">
        <v>37</v>
      </c>
      <c r="B57" s="17">
        <v>2766</v>
      </c>
      <c r="C57" s="5">
        <f t="shared" si="2"/>
        <v>3.4739578754348729E-2</v>
      </c>
      <c r="D57" s="29">
        <v>37862</v>
      </c>
      <c r="E57" s="30">
        <f t="shared" si="1"/>
        <v>7305.4777877555334</v>
      </c>
    </row>
    <row r="58" spans="1:5" x14ac:dyDescent="0.3">
      <c r="A58" s="21" t="s">
        <v>38</v>
      </c>
      <c r="B58" s="17">
        <v>363</v>
      </c>
      <c r="C58" s="5">
        <f t="shared" si="2"/>
        <v>4.5590987302344859E-3</v>
      </c>
      <c r="D58" s="29">
        <v>5454</v>
      </c>
      <c r="E58" s="30">
        <f t="shared" si="1"/>
        <v>6655.665566556655</v>
      </c>
    </row>
    <row r="59" spans="1:5" x14ac:dyDescent="0.3">
      <c r="A59" s="21" t="s">
        <v>39</v>
      </c>
      <c r="B59" s="17">
        <v>996</v>
      </c>
      <c r="C59" s="5">
        <f t="shared" si="2"/>
        <v>1.2509262631717763E-2</v>
      </c>
      <c r="D59" s="29">
        <v>20379</v>
      </c>
      <c r="E59" s="30">
        <f t="shared" si="1"/>
        <v>4887.3840718386573</v>
      </c>
    </row>
    <row r="60" spans="1:5" x14ac:dyDescent="0.3">
      <c r="A60" s="21" t="s">
        <v>40</v>
      </c>
      <c r="B60" s="17">
        <v>9648</v>
      </c>
      <c r="C60" s="5">
        <f t="shared" si="2"/>
        <v>0.12117406211929013</v>
      </c>
      <c r="D60" s="29">
        <v>61062</v>
      </c>
      <c r="E60" s="30">
        <f t="shared" si="1"/>
        <v>15800.334086666013</v>
      </c>
    </row>
    <row r="61" spans="1:5" x14ac:dyDescent="0.3">
      <c r="A61" s="21" t="s">
        <v>41</v>
      </c>
      <c r="B61" s="17">
        <v>13764</v>
      </c>
      <c r="C61" s="5">
        <f t="shared" si="2"/>
        <v>0.17286896672988283</v>
      </c>
      <c r="D61" s="29">
        <v>82528</v>
      </c>
      <c r="E61" s="30">
        <f t="shared" si="1"/>
        <v>16677.975959674292</v>
      </c>
    </row>
    <row r="62" spans="1:5" x14ac:dyDescent="0.3">
      <c r="A62" s="21" t="s">
        <v>42</v>
      </c>
      <c r="B62" s="17">
        <v>2389</v>
      </c>
      <c r="C62" s="5">
        <f t="shared" si="2"/>
        <v>3.0004647015234674E-2</v>
      </c>
      <c r="D62" s="29">
        <v>28607</v>
      </c>
      <c r="E62" s="30">
        <f t="shared" si="1"/>
        <v>8351.1028769182376</v>
      </c>
    </row>
    <row r="63" spans="1:5" x14ac:dyDescent="0.3">
      <c r="A63" s="21" t="s">
        <v>43</v>
      </c>
      <c r="B63" s="17">
        <v>6148</v>
      </c>
      <c r="C63" s="5">
        <f t="shared" si="2"/>
        <v>7.7215809899398399E-2</v>
      </c>
      <c r="D63" s="29">
        <v>47600</v>
      </c>
      <c r="E63" s="30">
        <f t="shared" si="1"/>
        <v>12915.966386554623</v>
      </c>
    </row>
    <row r="64" spans="1:5" x14ac:dyDescent="0.3">
      <c r="A64" s="21" t="s">
        <v>44</v>
      </c>
      <c r="B64" s="17">
        <v>355</v>
      </c>
      <c r="C64" s="5">
        <f t="shared" si="2"/>
        <v>4.4586227251604479E-3</v>
      </c>
      <c r="D64" s="29">
        <v>1829</v>
      </c>
      <c r="E64" s="30">
        <f t="shared" si="1"/>
        <v>19409.513395297978</v>
      </c>
    </row>
    <row r="65" spans="1:5" x14ac:dyDescent="0.3">
      <c r="A65" s="21" t="s">
        <v>45</v>
      </c>
      <c r="B65" s="17">
        <v>2399</v>
      </c>
      <c r="C65" s="5">
        <f t="shared" si="2"/>
        <v>3.0130242021577221E-2</v>
      </c>
      <c r="D65" s="29">
        <v>23771</v>
      </c>
      <c r="E65" s="30">
        <f t="shared" si="1"/>
        <v>10092.12906482689</v>
      </c>
    </row>
    <row r="66" spans="1:5" x14ac:dyDescent="0.3">
      <c r="A66" s="21" t="s">
        <v>46</v>
      </c>
      <c r="B66" s="17">
        <v>5433</v>
      </c>
      <c r="C66" s="5">
        <f t="shared" si="2"/>
        <v>6.8235766945906232E-2</v>
      </c>
      <c r="D66" s="29">
        <v>33751</v>
      </c>
      <c r="E66" s="30">
        <f t="shared" si="1"/>
        <v>16097.300820716424</v>
      </c>
    </row>
    <row r="67" spans="1:5" x14ac:dyDescent="0.3">
      <c r="A67" s="23" t="s">
        <v>47</v>
      </c>
      <c r="B67" s="47">
        <v>4246</v>
      </c>
      <c r="C67" s="25">
        <f t="shared" si="2"/>
        <v>5.3327639693045804E-2</v>
      </c>
      <c r="D67" s="31">
        <v>55838</v>
      </c>
      <c r="E67" s="32">
        <f t="shared" si="1"/>
        <v>7604.1405494466144</v>
      </c>
    </row>
    <row r="68" spans="1:5" x14ac:dyDescent="0.3">
      <c r="A68" s="23" t="s">
        <v>48</v>
      </c>
      <c r="B68" s="47">
        <v>6179</v>
      </c>
      <c r="C68" s="25">
        <f t="shared" si="2"/>
        <v>7.7605154419060296E-2</v>
      </c>
      <c r="D68" s="31">
        <v>74416</v>
      </c>
      <c r="E68" s="32">
        <f t="shared" si="1"/>
        <v>8303.321866265318</v>
      </c>
    </row>
    <row r="69" spans="1:5" x14ac:dyDescent="0.3">
      <c r="A69" s="21" t="s">
        <v>49</v>
      </c>
      <c r="B69" s="17">
        <v>246</v>
      </c>
      <c r="C69" s="5">
        <f t="shared" si="2"/>
        <v>3.0896371560266765E-3</v>
      </c>
      <c r="D69" s="29">
        <v>3444</v>
      </c>
      <c r="E69" s="30">
        <f t="shared" si="1"/>
        <v>7142.8571428571422</v>
      </c>
    </row>
    <row r="70" spans="1:5" x14ac:dyDescent="0.3">
      <c r="A70" s="14" t="s">
        <v>7</v>
      </c>
      <c r="B70" s="42">
        <f>SUM(B45:B69)</f>
        <v>79621</v>
      </c>
      <c r="C70" s="16">
        <f t="shared" si="2"/>
        <v>1</v>
      </c>
      <c r="D70" s="33">
        <v>846249</v>
      </c>
      <c r="E70" s="34">
        <f t="shared" si="1"/>
        <v>9408.6964947669057</v>
      </c>
    </row>
    <row r="71" spans="1:5" x14ac:dyDescent="0.3">
      <c r="A71" s="26" t="s">
        <v>65</v>
      </c>
    </row>
    <row r="72" spans="1:5" x14ac:dyDescent="0.3">
      <c r="A72" s="26" t="s">
        <v>55</v>
      </c>
    </row>
    <row r="73" spans="1:5" ht="28.8" x14ac:dyDescent="0.3">
      <c r="A73" s="18" t="s">
        <v>76</v>
      </c>
    </row>
  </sheetData>
  <mergeCells count="2">
    <mergeCell ref="A12:B12"/>
    <mergeCell ref="C33:F3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9A9BDCB597CC4C88BB80796FA24460" ma:contentTypeVersion="12" ma:contentTypeDescription="Create a new document." ma:contentTypeScope="" ma:versionID="9f09675ffd02a03c7cab669f29761041">
  <xsd:schema xmlns:xsd="http://www.w3.org/2001/XMLSchema" xmlns:xs="http://www.w3.org/2001/XMLSchema" xmlns:p="http://schemas.microsoft.com/office/2006/metadata/properties" xmlns:ns3="0acc1066-f08b-46f0-b500-faa6a49b6a89" xmlns:ns4="b3464458-489a-487b-bc58-55e3dac47150" targetNamespace="http://schemas.microsoft.com/office/2006/metadata/properties" ma:root="true" ma:fieldsID="134e793851e6d51e30116777fb387040" ns3:_="" ns4:_="">
    <xsd:import namespace="0acc1066-f08b-46f0-b500-faa6a49b6a89"/>
    <xsd:import namespace="b3464458-489a-487b-bc58-55e3dac471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c1066-f08b-46f0-b500-faa6a49b6a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64458-489a-487b-bc58-55e3dac47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EA6FD3-B5C4-4ECD-AD54-60FC927142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BB29A1-7F1B-48CD-97FF-6556006B94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8EDC51-BAEE-4467-AE44-6B3190FE8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c1066-f08b-46f0-b500-faa6a49b6a89"/>
    <ds:schemaRef ds:uri="b3464458-489a-487b-bc58-55e3dac47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Glen Sahagun</cp:lastModifiedBy>
  <cp:lastPrinted>2020-05-22T19:26:34Z</cp:lastPrinted>
  <dcterms:created xsi:type="dcterms:W3CDTF">2020-04-03T23:13:34Z</dcterms:created>
  <dcterms:modified xsi:type="dcterms:W3CDTF">2021-03-30T20:05:46Z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0x010100F69A9BDCB597CC4C88BB80796FA24460</vt:lpwstr>
  </property>
</Properties>
</file>