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MAC\COVID-19 DAILY STATS\"/>
    </mc:Choice>
  </mc:AlternateContent>
  <xr:revisionPtr revIDLastSave="0" documentId="8_{7DB4B0A3-319C-4B2D-AD11-457513AA1EE2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D36" i="1" s="1"/>
  <c r="C73" i="1"/>
  <c r="B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B45" i="1"/>
  <c r="C45" i="1" s="1"/>
  <c r="C44" i="1"/>
  <c r="C43" i="1"/>
  <c r="C42" i="1"/>
  <c r="C41" i="1"/>
  <c r="C40" i="1"/>
  <c r="F36" i="1"/>
  <c r="B36" i="1"/>
  <c r="D24" i="1"/>
  <c r="C24" i="1"/>
  <c r="B24" i="1"/>
  <c r="D23" i="1"/>
  <c r="E23" i="1" s="1"/>
  <c r="C23" i="1"/>
  <c r="B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<sst xmlns="http://schemas.openxmlformats.org/spreadsheetml/2006/main" count="87" uniqueCount="80">
  <si>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</si>
  <si>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</si>
  <si>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</si>
  <si>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</si>
  <si>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</si>
  <si>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</si>
  <si>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</si>
  <si>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</si>
  <si>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</si>
  <si>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</si>
  <si>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Travel Related</t>
  </si>
  <si>
    <t>Person-to-person acquired</t>
  </si>
  <si>
    <t>Community acquired</t>
  </si>
  <si>
    <t>Under investigation</t>
  </si>
  <si>
    <t>New cases</t>
  </si>
  <si>
    <t>Recovered Cases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</si>
  <si>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</si>
  <si>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</si>
  <si>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</si>
  <si>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</si>
  <si>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</si>
  <si>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</si>
  <si>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</si>
  <si>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</si>
  <si>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</si>
  <si>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</si>
  <si>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</si>
  <si>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</si>
  <si>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</si>
  <si>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</si>
  <si>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</si>
  <si>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</si>
  <si>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</si>
  <si>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</si>
  <si>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</si>
  <si>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</si>
  <si>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</si>
  <si>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</si>
  <si>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</si>
  <si>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</si>
  <si>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</si>
  <si>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</si>
  <si>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</si>
  <si>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</si>
  <si>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</si>
  <si>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</si>
  <si>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</si>
  <si>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</si>
  <si>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</si>
  <si>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</si>
  <si>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</si>
  <si>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</si>
  <si>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</si>
  <si>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</si>
  <si>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</si>
  <si>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</si>
  <si>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</si>
  <si>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Total cases (Active, Recovered, and Deaths)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</si>
  <si>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</si>
  <si>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</si>
  <si>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</si>
  <si>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</si>
  <si>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</si>
  <si>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Active Cases Under Quarantine</t>
  </si>
  <si>
    <t>Undetermined</t>
  </si>
  <si>
    <t>91307 - Bell Canyon</t>
  </si>
  <si>
    <r>
      <t xml:space="preserve">Ever*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</si>
  <si>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Current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</si>
  <si>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Ever </t>
    </r>
    <r>
      <rPr>
        <sz val="11"/>
        <color theme="1"/>
        <rFont val="Calibri"/>
        <family val="2"/>
        <scheme val="minor"/>
      </rPr>
      <t>ICU*</t>
    </r>
  </si>
  <si>
    <r>
      <t xml:space="preserve">Current </t>
    </r>
    <r>
      <rPr>
        <sz val="11"/>
        <color theme="1"/>
        <rFont val="Calibri"/>
        <family val="2"/>
        <scheme val="minor"/>
      </rPr>
      <t>ICU</t>
    </r>
    <r>
      <rPr>
        <b/>
        <i/>
        <sz val="11"/>
        <color theme="1"/>
        <rFont val="Calibri"/>
        <family val="2"/>
        <scheme val="minor"/>
      </rPr>
      <t xml:space="preserve"> </t>
    </r>
  </si>
  <si>
    <t>Latinx</t>
  </si>
  <si>
    <t xml:space="preserve">New People Tested </t>
  </si>
  <si>
    <t>Total People Tested</t>
  </si>
  <si>
    <t>Count</t>
  </si>
  <si>
    <t>Rate per 100,000</t>
  </si>
  <si>
    <t>Race Ethnicity Unknown (Also Other with Unk Eth)</t>
  </si>
  <si>
    <t>New Deaths</t>
  </si>
  <si>
    <t>****181 cases provided a PO Box address that has been assigned to another zip code within the city.</t>
  </si>
  <si>
    <t>Race/Ethnicity***</t>
  </si>
  <si>
    <t>Data Current as of 8:00 am on 12/04/2020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</si>
</sst>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7" borderId="1" xfId="0" applyFill="1" applyBorder="1"/>
    <xf numFmtId="164" fontId="0" fillId="0" borderId="1" xfId="0" applyNumberFormat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left"/>
    </xf>
    <xf numFmtId="164" fontId="1" fillId="7" borderId="0" xfId="0" applyNumberFormat="1" applyFont="1" applyFill="1" applyAlignment="1">
      <alignment horizontal="center"/>
    </xf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7" borderId="1" xfId="0" applyNumberFormat="1" applyFill="1" applyBorder="1"/>
    <xf numFmtId="165" fontId="0" fillId="7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7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4" fontId="0" fillId="0" borderId="0" xfId="0" applyNumberFormat="1"/>
    <xf numFmtId="167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164" fontId="0" fillId="8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6"/>
  <sheetViews>
    <sheetView tabSelected="1" topLeftCell="A31" workbookViewId="0">
      <selection activeCell="G40" sqref="G40"/>
    </sheetView>
  </sheetViews>
  <sheetFormatPr defaultRowHeight="14.4" x14ac:dyDescent="0.3"/>
  <cols>
    <col min="1" max="1" width="44.88671875" customWidth="1"/>
    <col min="2" max="2" width="9.109375" bestFit="1" customWidth="1"/>
    <col min="3" max="3" width="11" bestFit="1" customWidth="1"/>
    <col min="4" max="4" width="15.44140625" bestFit="1" customWidth="1"/>
    <col min="5" max="5" width="18.88671875" customWidth="1"/>
    <col min="6" max="6" width="15.109375" bestFit="1" customWidth="1"/>
    <col min="7" max="7" width="13.33203125" bestFit="1" customWidth="1"/>
    <col min="8" max="8" width="11.6640625" bestFit="1" customWidth="1"/>
    <col min="9" max="9" width="15.33203125" bestFit="1" customWidth="1"/>
    <col min="11" max="11" width="13.33203125" bestFit="1" customWidth="1"/>
    <col min="12" max="12" width="16.33203125" bestFit="1" customWidth="1"/>
  </cols>
  <sheetData>
    <row r="1" spans="1:11" x14ac:dyDescent="0.3">
      <c r="A1" s="17" t="s">
        <v>17</v>
      </c>
      <c r="B1" s="18" t="s">
        <v>0</v>
      </c>
    </row>
    <row r="2" spans="1:11" x14ac:dyDescent="0.3">
      <c r="A2" s="19" t="s">
        <v>14</v>
      </c>
      <c r="B2" s="21">
        <v>488</v>
      </c>
      <c r="K2" s="42"/>
    </row>
    <row r="3" spans="1:11" x14ac:dyDescent="0.3">
      <c r="A3" s="19" t="s">
        <v>57</v>
      </c>
      <c r="B3" s="21">
        <v>21876</v>
      </c>
      <c r="C3" s="34"/>
      <c r="D3" s="34"/>
      <c r="E3" s="34"/>
    </row>
    <row r="4" spans="1:11" x14ac:dyDescent="0.3">
      <c r="A4" s="19" t="s">
        <v>15</v>
      </c>
      <c r="B4" s="21">
        <v>17243</v>
      </c>
      <c r="D4" s="34"/>
    </row>
    <row r="5" spans="1:11" x14ac:dyDescent="0.3">
      <c r="A5" s="20" t="s">
        <v>66</v>
      </c>
      <c r="B5" s="21">
        <v>1262</v>
      </c>
      <c r="D5" s="34"/>
    </row>
    <row r="6" spans="1:11" x14ac:dyDescent="0.3">
      <c r="A6" s="20" t="s">
        <v>67</v>
      </c>
      <c r="B6" s="4">
        <v>116</v>
      </c>
      <c r="D6" s="34"/>
    </row>
    <row r="7" spans="1:11" x14ac:dyDescent="0.3">
      <c r="A7" s="20" t="s">
        <v>68</v>
      </c>
      <c r="B7" s="4">
        <v>260</v>
      </c>
      <c r="D7" s="34"/>
    </row>
    <row r="8" spans="1:11" x14ac:dyDescent="0.3">
      <c r="A8" s="20" t="s">
        <v>69</v>
      </c>
      <c r="B8" s="4">
        <v>33</v>
      </c>
    </row>
    <row r="9" spans="1:11" x14ac:dyDescent="0.3">
      <c r="A9" s="19" t="s">
        <v>63</v>
      </c>
      <c r="B9" s="21">
        <v>4445</v>
      </c>
      <c r="E9" s="55"/>
    </row>
    <row r="10" spans="1:11" x14ac:dyDescent="0.3">
      <c r="A10" s="19" t="s">
        <v>76</v>
      </c>
      <c r="B10" s="21">
        <v>1</v>
      </c>
      <c r="E10" s="55"/>
    </row>
    <row r="11" spans="1:11" x14ac:dyDescent="0.3">
      <c r="A11" s="19" t="s">
        <v>16</v>
      </c>
      <c r="B11" s="4">
        <v>188</v>
      </c>
    </row>
    <row r="12" spans="1:11" x14ac:dyDescent="0.3">
      <c r="A12" s="19" t="s">
        <v>71</v>
      </c>
      <c r="B12" s="21">
        <v>2269</v>
      </c>
      <c r="D12" s="34"/>
      <c r="E12" s="56"/>
    </row>
    <row r="13" spans="1:11" x14ac:dyDescent="0.3">
      <c r="A13" s="19" t="s">
        <v>72</v>
      </c>
      <c r="B13" s="21">
        <v>282210</v>
      </c>
      <c r="C13" s="34"/>
      <c r="D13" s="34"/>
      <c r="E13" s="56"/>
    </row>
    <row r="14" spans="1:11" ht="63" customHeight="1" x14ac:dyDescent="0.3">
      <c r="A14" s="57" t="s">
        <v>62</v>
      </c>
      <c r="B14" s="57"/>
    </row>
    <row r="16" spans="1:11" x14ac:dyDescent="0.3">
      <c r="A16" s="1" t="s">
        <v>58</v>
      </c>
      <c r="B16" s="2" t="s">
        <v>18</v>
      </c>
      <c r="C16" s="2" t="s">
        <v>19</v>
      </c>
      <c r="D16" s="2" t="s">
        <v>7</v>
      </c>
      <c r="E16" s="2" t="s">
        <v>1</v>
      </c>
    </row>
    <row r="17" spans="1:6" x14ac:dyDescent="0.3">
      <c r="A17" s="3" t="s">
        <v>2</v>
      </c>
      <c r="B17" s="21">
        <v>1520</v>
      </c>
      <c r="C17" s="21">
        <v>1543</v>
      </c>
      <c r="D17" s="4">
        <v>8</v>
      </c>
      <c r="E17" s="5">
        <f t="shared" ref="E17:E22" si="0">(B17+C17+D17)/$B$3</f>
        <v>0.14038215395867618</v>
      </c>
    </row>
    <row r="18" spans="1:6" x14ac:dyDescent="0.3">
      <c r="A18" s="3" t="s">
        <v>3</v>
      </c>
      <c r="B18" s="21">
        <v>1654</v>
      </c>
      <c r="C18" s="21">
        <v>1678</v>
      </c>
      <c r="D18" s="4">
        <v>9</v>
      </c>
      <c r="E18" s="5">
        <f t="shared" si="0"/>
        <v>0.15272444688242823</v>
      </c>
    </row>
    <row r="19" spans="1:6" x14ac:dyDescent="0.3">
      <c r="A19" s="3" t="s">
        <v>4</v>
      </c>
      <c r="B19" s="21">
        <v>3868</v>
      </c>
      <c r="C19" s="21">
        <v>3904</v>
      </c>
      <c r="D19" s="4">
        <v>27</v>
      </c>
      <c r="E19" s="5">
        <f t="shared" si="0"/>
        <v>0.35650941671237885</v>
      </c>
    </row>
    <row r="20" spans="1:6" x14ac:dyDescent="0.3">
      <c r="A20" s="3" t="s">
        <v>5</v>
      </c>
      <c r="B20" s="21">
        <v>2856</v>
      </c>
      <c r="C20" s="21">
        <v>2798</v>
      </c>
      <c r="D20" s="4">
        <v>10</v>
      </c>
      <c r="E20" s="5">
        <f t="shared" si="0"/>
        <v>0.25891387822270984</v>
      </c>
    </row>
    <row r="21" spans="1:6" x14ac:dyDescent="0.3">
      <c r="A21" s="3" t="s">
        <v>6</v>
      </c>
      <c r="B21" s="21">
        <v>1099</v>
      </c>
      <c r="C21" s="21">
        <v>887</v>
      </c>
      <c r="D21" s="4">
        <v>3</v>
      </c>
      <c r="E21" s="5">
        <f t="shared" si="0"/>
        <v>9.0921557871640149E-2</v>
      </c>
    </row>
    <row r="22" spans="1:6" x14ac:dyDescent="0.3">
      <c r="A22" s="3" t="s">
        <v>7</v>
      </c>
      <c r="B22" s="21">
        <v>5</v>
      </c>
      <c r="C22" s="21">
        <v>7</v>
      </c>
      <c r="D22" s="4">
        <v>0</v>
      </c>
      <c r="E22" s="5">
        <f t="shared" si="0"/>
        <v>5.4854635216675812E-4</v>
      </c>
    </row>
    <row r="23" spans="1:6" x14ac:dyDescent="0.3">
      <c r="A23" s="6" t="s">
        <v>8</v>
      </c>
      <c r="B23" s="44">
        <f>SUM(B17:B22)</f>
        <v>11002</v>
      </c>
      <c r="C23" s="44">
        <f>SUM(C17:C22)</f>
        <v>10817</v>
      </c>
      <c r="D23" s="44">
        <f>SUM(D17:D22)</f>
        <v>57</v>
      </c>
      <c r="E23" s="7">
        <f>(B23+C23+D23)/$B$3</f>
        <v>1</v>
      </c>
    </row>
    <row r="24" spans="1:6" x14ac:dyDescent="0.3">
      <c r="A24" s="6" t="s">
        <v>30</v>
      </c>
      <c r="B24" s="7">
        <f>B23/$B$3</f>
        <v>0.50292558054488934</v>
      </c>
      <c r="C24" s="7">
        <f>C23/$B$3</f>
        <v>0.49446882428231853</v>
      </c>
      <c r="D24" s="7">
        <f>D23/$B$3</f>
        <v>2.605595172792101E-3</v>
      </c>
      <c r="E24" s="7"/>
    </row>
    <row r="25" spans="1:6" x14ac:dyDescent="0.3">
      <c r="A25" s="32"/>
      <c r="B25" s="33"/>
      <c r="C25" s="33"/>
      <c r="D25" s="33"/>
    </row>
    <row r="26" spans="1:6" x14ac:dyDescent="0.3">
      <c r="A26" s="23" t="s">
        <v>78</v>
      </c>
      <c r="B26" s="24" t="s">
        <v>73</v>
      </c>
      <c r="C26" s="24" t="s">
        <v>23</v>
      </c>
      <c r="D26" s="24" t="s">
        <v>74</v>
      </c>
      <c r="E26" s="24" t="s">
        <v>24</v>
      </c>
      <c r="F26" s="24" t="s">
        <v>25</v>
      </c>
    </row>
    <row r="27" spans="1:6" x14ac:dyDescent="0.3">
      <c r="A27" s="25" t="s">
        <v>70</v>
      </c>
      <c r="B27" s="21">
        <v>8771</v>
      </c>
      <c r="C27" s="5">
        <v>0.66200000000000003</v>
      </c>
      <c r="D27" s="51">
        <v>2306.4</v>
      </c>
      <c r="E27" s="5">
        <v>0.45700000000000002</v>
      </c>
      <c r="F27" s="28">
        <v>0.44500000000000001</v>
      </c>
    </row>
    <row r="28" spans="1:6" x14ac:dyDescent="0.3">
      <c r="A28" s="25" t="s">
        <v>21</v>
      </c>
      <c r="B28" s="21">
        <v>3596</v>
      </c>
      <c r="C28" s="5">
        <v>0.27100000000000002</v>
      </c>
      <c r="D28" s="51">
        <v>974.1</v>
      </c>
      <c r="E28" s="5">
        <v>0.40400000000000003</v>
      </c>
      <c r="F28" s="28">
        <v>0.43233367997976335</v>
      </c>
    </row>
    <row r="29" spans="1:6" x14ac:dyDescent="0.3">
      <c r="A29" s="25" t="s">
        <v>22</v>
      </c>
      <c r="B29" s="21">
        <v>366</v>
      </c>
      <c r="C29" s="5">
        <v>2.8000000000000001E-2</v>
      </c>
      <c r="D29" s="51">
        <v>579.9</v>
      </c>
      <c r="E29" s="5">
        <v>8.5000000000000006E-2</v>
      </c>
      <c r="F29" s="28">
        <v>7.3911811274440922E-2</v>
      </c>
    </row>
    <row r="30" spans="1:6" x14ac:dyDescent="0.3">
      <c r="A30" s="25" t="s">
        <v>29</v>
      </c>
      <c r="B30" s="21">
        <v>166</v>
      </c>
      <c r="C30" s="5">
        <v>1.2999999999999999E-2</v>
      </c>
      <c r="D30" s="51">
        <v>1131.9000000000001</v>
      </c>
      <c r="E30" s="5">
        <v>1.0999999999999999E-2</v>
      </c>
      <c r="F30" s="28">
        <v>1.7175393724762733E-2</v>
      </c>
    </row>
    <row r="31" spans="1:6" x14ac:dyDescent="0.3">
      <c r="A31" s="25" t="s">
        <v>26</v>
      </c>
      <c r="B31" s="21">
        <v>32</v>
      </c>
      <c r="C31" s="5">
        <v>2E-3</v>
      </c>
      <c r="D31" s="51">
        <v>149.30000000000001</v>
      </c>
      <c r="E31" s="5">
        <v>0</v>
      </c>
      <c r="F31" s="28">
        <v>2.5104930811246335E-2</v>
      </c>
    </row>
    <row r="32" spans="1:6" x14ac:dyDescent="0.3">
      <c r="A32" s="25" t="s">
        <v>27</v>
      </c>
      <c r="B32" s="21">
        <v>37</v>
      </c>
      <c r="C32" s="5">
        <v>3.0000000000000001E-3</v>
      </c>
      <c r="D32" s="51">
        <v>1549.4</v>
      </c>
      <c r="E32" s="5">
        <v>1.0999999999999999E-2</v>
      </c>
      <c r="F32" s="28">
        <v>2.7965934961634671E-3</v>
      </c>
    </row>
    <row r="33" spans="1:6" x14ac:dyDescent="0.3">
      <c r="A33" s="25" t="s">
        <v>28</v>
      </c>
      <c r="B33" s="21">
        <v>42</v>
      </c>
      <c r="C33" s="5">
        <v>3.0000000000000001E-3</v>
      </c>
      <c r="D33" s="51">
        <v>2772.3</v>
      </c>
      <c r="E33" s="5">
        <v>0</v>
      </c>
      <c r="F33" s="28">
        <v>1.7742207481941594E-3</v>
      </c>
    </row>
    <row r="34" spans="1:6" x14ac:dyDescent="0.3">
      <c r="A34" s="25" t="s">
        <v>20</v>
      </c>
      <c r="B34" s="21">
        <v>245</v>
      </c>
      <c r="C34" s="5">
        <v>1.7999999999999999E-2</v>
      </c>
      <c r="D34" s="51">
        <v>18560.599999999999</v>
      </c>
      <c r="E34" s="5">
        <v>3.2000000000000001E-2</v>
      </c>
      <c r="F34" s="28">
        <v>1.5458557013968901E-3</v>
      </c>
    </row>
    <row r="35" spans="1:6" ht="15" customHeight="1" x14ac:dyDescent="0.3">
      <c r="A35" s="25" t="s">
        <v>75</v>
      </c>
      <c r="B35" s="21">
        <v>8621</v>
      </c>
      <c r="C35" s="58"/>
      <c r="D35" s="58"/>
      <c r="E35" s="58"/>
      <c r="F35" s="58"/>
    </row>
    <row r="36" spans="1:6" ht="15" customHeight="1" x14ac:dyDescent="0.3">
      <c r="A36" s="26" t="s">
        <v>8</v>
      </c>
      <c r="B36" s="52">
        <f>SUM(B27:B35)</f>
        <v>21876</v>
      </c>
      <c r="C36" s="53">
        <v>1</v>
      </c>
      <c r="D36" s="54">
        <f>E73</f>
        <v>2561.9044942241208</v>
      </c>
      <c r="E36" s="53">
        <v>1</v>
      </c>
      <c r="F36" s="53">
        <f>SUM(F27:F34)</f>
        <v>0.9996424857359677</v>
      </c>
    </row>
    <row r="37" spans="1:6" x14ac:dyDescent="0.3">
      <c r="A37" s="45"/>
      <c r="B37" s="46"/>
      <c r="C37" s="46"/>
      <c r="D37" s="46"/>
    </row>
    <row r="38" spans="1:6" x14ac:dyDescent="0.3">
      <c r="A38" s="8"/>
      <c r="B38" s="9"/>
    </row>
    <row r="39" spans="1:6" x14ac:dyDescent="0.3">
      <c r="A39" s="10" t="s">
        <v>9</v>
      </c>
      <c r="B39" s="11" t="s">
        <v>0</v>
      </c>
      <c r="C39" s="11" t="s">
        <v>1</v>
      </c>
    </row>
    <row r="40" spans="1:6" x14ac:dyDescent="0.3">
      <c r="A40" s="3" t="s">
        <v>10</v>
      </c>
      <c r="B40" s="21">
        <v>17</v>
      </c>
      <c r="C40" s="5">
        <f t="shared" ref="C40:C45" si="1">B40/$B$3</f>
        <v>7.7710733223624066E-4</v>
      </c>
    </row>
    <row r="41" spans="1:6" x14ac:dyDescent="0.3">
      <c r="A41" s="3" t="s">
        <v>11</v>
      </c>
      <c r="B41" s="21">
        <v>5878</v>
      </c>
      <c r="C41" s="5">
        <f t="shared" si="1"/>
        <v>0.26869628816968366</v>
      </c>
    </row>
    <row r="42" spans="1:6" x14ac:dyDescent="0.3">
      <c r="A42" s="3" t="s">
        <v>12</v>
      </c>
      <c r="B42" s="21">
        <v>3321</v>
      </c>
      <c r="C42" s="5">
        <f t="shared" si="1"/>
        <v>0.15181020296215031</v>
      </c>
    </row>
    <row r="43" spans="1:6" x14ac:dyDescent="0.3">
      <c r="A43" s="3" t="s">
        <v>13</v>
      </c>
      <c r="B43" s="21">
        <v>4303</v>
      </c>
      <c r="C43" s="5">
        <f t="shared" si="1"/>
        <v>0.19669957944779667</v>
      </c>
    </row>
    <row r="44" spans="1:6" x14ac:dyDescent="0.3">
      <c r="A44" s="47" t="s">
        <v>64</v>
      </c>
      <c r="B44" s="48">
        <v>8357</v>
      </c>
      <c r="C44" s="5">
        <f t="shared" si="1"/>
        <v>0.38201682208813309</v>
      </c>
    </row>
    <row r="45" spans="1:6" x14ac:dyDescent="0.3">
      <c r="A45" s="12" t="s">
        <v>8</v>
      </c>
      <c r="B45" s="43">
        <f>SUM(B40:B44)</f>
        <v>21876</v>
      </c>
      <c r="C45" s="13">
        <f t="shared" si="1"/>
        <v>1</v>
      </c>
    </row>
    <row r="47" spans="1:6" x14ac:dyDescent="0.3">
      <c r="A47" s="14" t="s">
        <v>59</v>
      </c>
      <c r="B47" s="15" t="s">
        <v>0</v>
      </c>
      <c r="C47" s="15" t="s">
        <v>55</v>
      </c>
      <c r="D47" s="35" t="s">
        <v>60</v>
      </c>
      <c r="E47" s="35" t="s">
        <v>56</v>
      </c>
    </row>
    <row r="48" spans="1:6" x14ac:dyDescent="0.3">
      <c r="A48" s="49" t="s">
        <v>65</v>
      </c>
      <c r="B48" s="29">
        <v>6</v>
      </c>
      <c r="C48" s="30">
        <f>B48/B73</f>
        <v>2.7427317608337906E-4</v>
      </c>
      <c r="D48" s="38">
        <v>2391</v>
      </c>
      <c r="E48" s="39">
        <f t="shared" ref="E48:E73" si="2">(B48/D48)*100000</f>
        <v>250.94102885821829</v>
      </c>
    </row>
    <row r="49" spans="1:5" x14ac:dyDescent="0.3">
      <c r="A49" s="25" t="s">
        <v>31</v>
      </c>
      <c r="B49" s="4">
        <v>810</v>
      </c>
      <c r="C49" s="5">
        <f t="shared" ref="C49:C73" si="3">B49/$B$3</f>
        <v>3.7026878771256169E-2</v>
      </c>
      <c r="D49" s="36">
        <v>46191</v>
      </c>
      <c r="E49" s="37">
        <f t="shared" si="2"/>
        <v>1753.5883613690978</v>
      </c>
    </row>
    <row r="50" spans="1:5" x14ac:dyDescent="0.3">
      <c r="A50" s="25" t="s">
        <v>32</v>
      </c>
      <c r="B50" s="4">
        <v>747</v>
      </c>
      <c r="C50" s="5">
        <f t="shared" si="3"/>
        <v>3.4147010422380691E-2</v>
      </c>
      <c r="D50" s="36">
        <v>42104</v>
      </c>
      <c r="E50" s="37">
        <f t="shared" si="2"/>
        <v>1774.1782253467607</v>
      </c>
    </row>
    <row r="51" spans="1:5" x14ac:dyDescent="0.3">
      <c r="A51" s="25" t="s">
        <v>33</v>
      </c>
      <c r="B51" s="4">
        <v>234</v>
      </c>
      <c r="C51" s="5">
        <f t="shared" si="3"/>
        <v>1.0696653867251783E-2</v>
      </c>
      <c r="D51" s="36">
        <v>20487</v>
      </c>
      <c r="E51" s="37">
        <f t="shared" si="2"/>
        <v>1142.1877288036317</v>
      </c>
    </row>
    <row r="52" spans="1:5" x14ac:dyDescent="0.3">
      <c r="A52" s="25" t="s">
        <v>34</v>
      </c>
      <c r="B52" s="4">
        <v>520</v>
      </c>
      <c r="C52" s="5">
        <f t="shared" si="3"/>
        <v>2.3770341927226185E-2</v>
      </c>
      <c r="D52" s="36">
        <v>36980</v>
      </c>
      <c r="E52" s="37">
        <f t="shared" si="2"/>
        <v>1406.1654948620876</v>
      </c>
    </row>
    <row r="53" spans="1:5" x14ac:dyDescent="0.3">
      <c r="A53" s="25" t="s">
        <v>35</v>
      </c>
      <c r="B53" s="4">
        <v>132</v>
      </c>
      <c r="C53" s="5">
        <f t="shared" si="3"/>
        <v>6.034009873834339E-3</v>
      </c>
      <c r="D53" s="36">
        <v>14226</v>
      </c>
      <c r="E53" s="37">
        <f t="shared" si="2"/>
        <v>927.87853226486709</v>
      </c>
    </row>
    <row r="54" spans="1:5" x14ac:dyDescent="0.3">
      <c r="A54" s="25" t="s">
        <v>36</v>
      </c>
      <c r="B54" s="4">
        <v>742</v>
      </c>
      <c r="C54" s="5">
        <f t="shared" si="3"/>
        <v>3.3918449442311212E-2</v>
      </c>
      <c r="D54" s="36">
        <v>33139</v>
      </c>
      <c r="E54" s="37">
        <f t="shared" si="2"/>
        <v>2239.0536829717253</v>
      </c>
    </row>
    <row r="55" spans="1:5" x14ac:dyDescent="0.3">
      <c r="A55" s="25" t="s">
        <v>37</v>
      </c>
      <c r="B55" s="4">
        <v>1148</v>
      </c>
      <c r="C55" s="5">
        <f t="shared" si="3"/>
        <v>5.2477601023953192E-2</v>
      </c>
      <c r="D55" s="36">
        <v>51304</v>
      </c>
      <c r="E55" s="37">
        <f t="shared" si="2"/>
        <v>2237.6422891002649</v>
      </c>
    </row>
    <row r="56" spans="1:5" x14ac:dyDescent="0.3">
      <c r="A56" s="25" t="s">
        <v>38</v>
      </c>
      <c r="B56" s="4">
        <v>550</v>
      </c>
      <c r="C56" s="5">
        <f t="shared" si="3"/>
        <v>2.514170780764308E-2</v>
      </c>
      <c r="D56" s="36">
        <v>30473</v>
      </c>
      <c r="E56" s="37">
        <f t="shared" si="2"/>
        <v>1804.8764480031502</v>
      </c>
    </row>
    <row r="57" spans="1:5" x14ac:dyDescent="0.3">
      <c r="A57" s="25" t="s">
        <v>39</v>
      </c>
      <c r="B57" s="4">
        <v>764</v>
      </c>
      <c r="C57" s="5">
        <f t="shared" si="3"/>
        <v>3.4924117754616929E-2</v>
      </c>
      <c r="D57" s="36">
        <v>44240</v>
      </c>
      <c r="E57" s="37">
        <f t="shared" si="2"/>
        <v>1726.9439421338157</v>
      </c>
    </row>
    <row r="58" spans="1:5" x14ac:dyDescent="0.3">
      <c r="A58" s="25" t="s">
        <v>40</v>
      </c>
      <c r="B58" s="4">
        <v>431</v>
      </c>
      <c r="C58" s="5">
        <f t="shared" si="3"/>
        <v>1.9701956481989396E-2</v>
      </c>
      <c r="D58" s="36">
        <v>37622</v>
      </c>
      <c r="E58" s="37">
        <f t="shared" si="2"/>
        <v>1145.60629418957</v>
      </c>
    </row>
    <row r="59" spans="1:5" x14ac:dyDescent="0.3">
      <c r="A59" s="25" t="s">
        <v>41</v>
      </c>
      <c r="B59" s="4">
        <v>743</v>
      </c>
      <c r="C59" s="5">
        <f t="shared" si="3"/>
        <v>3.3964161638325108E-2</v>
      </c>
      <c r="D59" s="36">
        <v>18832</v>
      </c>
      <c r="E59" s="37">
        <f t="shared" si="2"/>
        <v>3945.4120645709431</v>
      </c>
    </row>
    <row r="60" spans="1:5" x14ac:dyDescent="0.3">
      <c r="A60" s="25" t="s">
        <v>42</v>
      </c>
      <c r="B60" s="4">
        <v>827</v>
      </c>
      <c r="C60" s="5">
        <f t="shared" si="3"/>
        <v>3.7803986103492414E-2</v>
      </c>
      <c r="D60" s="36">
        <v>38325</v>
      </c>
      <c r="E60" s="37">
        <f t="shared" si="2"/>
        <v>2157.8604044357471</v>
      </c>
    </row>
    <row r="61" spans="1:5" x14ac:dyDescent="0.3">
      <c r="A61" s="25" t="s">
        <v>43</v>
      </c>
      <c r="B61" s="4">
        <v>106</v>
      </c>
      <c r="C61" s="5">
        <f t="shared" si="3"/>
        <v>4.8454927774730294E-3</v>
      </c>
      <c r="D61" s="36">
        <v>5550</v>
      </c>
      <c r="E61" s="37">
        <f t="shared" si="2"/>
        <v>1909.9099099099099</v>
      </c>
    </row>
    <row r="62" spans="1:5" x14ac:dyDescent="0.3">
      <c r="A62" s="25" t="s">
        <v>44</v>
      </c>
      <c r="B62" s="4">
        <v>238</v>
      </c>
      <c r="C62" s="5">
        <f t="shared" si="3"/>
        <v>1.0879502651307368E-2</v>
      </c>
      <c r="D62" s="36">
        <v>20656</v>
      </c>
      <c r="E62" s="37">
        <f t="shared" si="2"/>
        <v>1152.2075910147173</v>
      </c>
    </row>
    <row r="63" spans="1:5" x14ac:dyDescent="0.3">
      <c r="A63" s="25" t="s">
        <v>45</v>
      </c>
      <c r="B63" s="4">
        <v>2734</v>
      </c>
      <c r="C63" s="5">
        <f t="shared" si="3"/>
        <v>0.12497714390199305</v>
      </c>
      <c r="D63" s="36">
        <v>62016</v>
      </c>
      <c r="E63" s="37">
        <f t="shared" si="2"/>
        <v>4408.5397316821463</v>
      </c>
    </row>
    <row r="64" spans="1:5" x14ac:dyDescent="0.3">
      <c r="A64" s="25" t="s">
        <v>46</v>
      </c>
      <c r="B64" s="4">
        <v>3520</v>
      </c>
      <c r="C64" s="5">
        <f>B64/$B$3</f>
        <v>0.1609069299689157</v>
      </c>
      <c r="D64" s="36">
        <v>83319</v>
      </c>
      <c r="E64" s="37">
        <f t="shared" si="2"/>
        <v>4224.7266529843137</v>
      </c>
    </row>
    <row r="65" spans="1:5" x14ac:dyDescent="0.3">
      <c r="A65" s="25" t="s">
        <v>47</v>
      </c>
      <c r="B65" s="4">
        <v>669</v>
      </c>
      <c r="C65" s="5">
        <f t="shared" si="3"/>
        <v>3.0581459133296764E-2</v>
      </c>
      <c r="D65" s="36">
        <v>28321</v>
      </c>
      <c r="E65" s="37">
        <f t="shared" si="2"/>
        <v>2362.2047244094488</v>
      </c>
    </row>
    <row r="66" spans="1:5" x14ac:dyDescent="0.3">
      <c r="A66" s="25" t="s">
        <v>48</v>
      </c>
      <c r="B66" s="4">
        <v>1450</v>
      </c>
      <c r="C66" s="5">
        <f t="shared" si="3"/>
        <v>6.6282684220149934E-2</v>
      </c>
      <c r="D66" s="36">
        <v>48022</v>
      </c>
      <c r="E66" s="37">
        <f t="shared" si="2"/>
        <v>3019.4494190162841</v>
      </c>
    </row>
    <row r="67" spans="1:5" x14ac:dyDescent="0.3">
      <c r="A67" s="25" t="s">
        <v>49</v>
      </c>
      <c r="B67" s="4">
        <v>121</v>
      </c>
      <c r="C67" s="5">
        <f t="shared" si="3"/>
        <v>5.5311757176814778E-3</v>
      </c>
      <c r="D67" s="36">
        <v>1831</v>
      </c>
      <c r="E67" s="37">
        <f t="shared" si="2"/>
        <v>6608.410704533042</v>
      </c>
    </row>
    <row r="68" spans="1:5" x14ac:dyDescent="0.3">
      <c r="A68" s="25" t="s">
        <v>50</v>
      </c>
      <c r="B68" s="4">
        <v>649</v>
      </c>
      <c r="C68" s="5">
        <f t="shared" si="3"/>
        <v>2.9667215213018832E-2</v>
      </c>
      <c r="D68" s="36">
        <v>24129</v>
      </c>
      <c r="E68" s="37">
        <f t="shared" si="2"/>
        <v>2689.7094782212275</v>
      </c>
    </row>
    <row r="69" spans="1:5" x14ac:dyDescent="0.3">
      <c r="A69" s="25" t="s">
        <v>51</v>
      </c>
      <c r="B69" s="4">
        <v>1440</v>
      </c>
      <c r="C69" s="5">
        <f t="shared" si="3"/>
        <v>6.5825562260010975E-2</v>
      </c>
      <c r="D69" s="36">
        <v>34229</v>
      </c>
      <c r="E69" s="37">
        <f t="shared" si="2"/>
        <v>4206.9590113646327</v>
      </c>
    </row>
    <row r="70" spans="1:5" x14ac:dyDescent="0.3">
      <c r="A70" s="27" t="s">
        <v>52</v>
      </c>
      <c r="B70" s="29">
        <v>1354</v>
      </c>
      <c r="C70" s="30">
        <f t="shared" si="3"/>
        <v>6.189431340281587E-2</v>
      </c>
      <c r="D70" s="38">
        <v>56563</v>
      </c>
      <c r="E70" s="39">
        <f t="shared" si="2"/>
        <v>2393.7909941127591</v>
      </c>
    </row>
    <row r="71" spans="1:5" x14ac:dyDescent="0.3">
      <c r="A71" s="27" t="s">
        <v>53</v>
      </c>
      <c r="B71" s="29">
        <v>1861</v>
      </c>
      <c r="C71" s="30">
        <f t="shared" si="3"/>
        <v>8.5070396781861402E-2</v>
      </c>
      <c r="D71" s="38">
        <v>74780</v>
      </c>
      <c r="E71" s="39">
        <f t="shared" si="2"/>
        <v>2488.6333244182938</v>
      </c>
    </row>
    <row r="72" spans="1:5" x14ac:dyDescent="0.3">
      <c r="A72" s="25" t="s">
        <v>54</v>
      </c>
      <c r="B72" s="4">
        <v>80</v>
      </c>
      <c r="C72" s="5">
        <f t="shared" si="3"/>
        <v>3.6569756811117207E-3</v>
      </c>
      <c r="D72" s="36">
        <v>3481</v>
      </c>
      <c r="E72" s="37">
        <f t="shared" si="2"/>
        <v>2298.1901752370009</v>
      </c>
    </row>
    <row r="73" spans="1:5" x14ac:dyDescent="0.3">
      <c r="A73" s="14" t="s">
        <v>8</v>
      </c>
      <c r="B73" s="50">
        <f>SUM(B48:B72)</f>
        <v>21876</v>
      </c>
      <c r="C73" s="16">
        <f t="shared" si="3"/>
        <v>1</v>
      </c>
      <c r="D73" s="40">
        <v>853896</v>
      </c>
      <c r="E73" s="41">
        <f t="shared" si="2"/>
        <v>2561.9044942241208</v>
      </c>
    </row>
    <row r="74" spans="1:5" x14ac:dyDescent="0.3">
      <c r="A74" s="31" t="s">
        <v>77</v>
      </c>
    </row>
    <row r="75" spans="1:5" x14ac:dyDescent="0.3">
      <c r="A75" s="31" t="s">
        <v>61</v>
      </c>
    </row>
    <row r="76" spans="1:5" ht="28.8" x14ac:dyDescent="0.3">
      <c r="A76" s="22" t="s">
        <v>79</v>
      </c>
    </row>
  </sheetData>
  <mergeCells count="2">
    <mergeCell ref="A14:B14"/>
    <mergeCell ref="C35:F3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Sahagun, Glen</cp:lastModifiedBy>
  <cp:lastPrinted>2020-05-22T19:26:34Z</cp:lastPrinted>
  <dcterms:created xsi:type="dcterms:W3CDTF">2020-04-03T23:13:34Z</dcterms:created>
  <dcterms:modified xsi:type="dcterms:W3CDTF">2020-12-04T23:40:54Z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