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WITH MAC\COVID-19 DAILY STATS\"/>
    </mc:Choice>
  </mc:AlternateContent>
  <xr:revisionPtr revIDLastSave="0" documentId="8_{E5529BA2-D80C-45F4-8701-77F47FB19D36}" xr6:coauthVersionLast="45" xr6:coauthVersionMax="45" xr10:uidLastSave="{00000000-0000-0000-0000-000000000000}"/>
  <bookViews>
    <workbookView xWindow="-108" yWindow="-108" windowWidth="23256" windowHeight="12576" xr2:uid="{6561043F-C38E-4182-8F48-CB488C6819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3" i="1" l="1"/>
  <c r="C48" i="1" s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5" i="1"/>
  <c r="B45" i="1"/>
  <c r="C44" i="1"/>
  <c r="C43" i="1"/>
  <c r="C42" i="1"/>
  <c r="C41" i="1"/>
  <c r="C40" i="1"/>
  <c r="F36" i="1"/>
  <c r="B36" i="1"/>
  <c r="D24" i="1"/>
  <c r="C24" i="1"/>
  <c r="B24" i="1"/>
  <c r="D23" i="1"/>
  <c r="C23" i="1"/>
  <c r="B23" i="1"/>
  <c r="E23" i="1" s="1"/>
  <c r="E22" i="1"/>
  <c r="E21" i="1"/>
  <c r="E20" i="1"/>
  <c r="E19" i="1"/>
  <c r="E18" i="1"/>
  <c r="E17" i="1"/>
  <c r="C73" i="1" l="1"/>
  <c r="E73" i="1"/>
  <c r="D36" i="1" s="1"/>
</calcChain>
</file>

<file path=xl/sharedStrings.xml><?xml version="1.0" encoding="utf-8"?>
<sst xmlns="http://schemas.openxmlformats.org/spreadsheetml/2006/main" count="87" uniqueCount="80">
  <si>
    <t>#</t>
  </si>
  <si>
    <t>%</t>
  </si>
  <si>
    <t>Age 0-17</t>
  </si>
  <si>
    <t>Age 18-24</t>
  </si>
  <si>
    <t>Age 25-44</t>
  </si>
  <si>
    <t>Age 45-64</t>
  </si>
  <si>
    <t>Age 65+</t>
  </si>
  <si>
    <t>Unknown</t>
  </si>
  <si>
    <t>Total</t>
  </si>
  <si>
    <t>Confirmed Cases:</t>
  </si>
  <si>
    <t>Travel Related</t>
  </si>
  <si>
    <t>Person-to-person acquired</t>
  </si>
  <si>
    <t>Community acquired</t>
  </si>
  <si>
    <t>Under investigation</t>
  </si>
  <si>
    <t>New cases</t>
  </si>
  <si>
    <t>Recovered Cases</t>
  </si>
  <si>
    <t>Deaths</t>
  </si>
  <si>
    <t>Summary</t>
  </si>
  <si>
    <t>Female</t>
  </si>
  <si>
    <t>Male</t>
  </si>
  <si>
    <t>Other</t>
  </si>
  <si>
    <t>White</t>
  </si>
  <si>
    <t>Asian</t>
  </si>
  <si>
    <t>% Cases</t>
  </si>
  <si>
    <t>% Deaths</t>
  </si>
  <si>
    <t>% of Population</t>
  </si>
  <si>
    <t>Multiracial</t>
  </si>
  <si>
    <t>American Indian or Alaskan Native</t>
  </si>
  <si>
    <t>Native Hawaiian or Pacific Islander</t>
  </si>
  <si>
    <t>African American/Black</t>
  </si>
  <si>
    <t>% by Sex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</si>
  <si>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</si>
  <si>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</si>
  <si>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</si>
  <si>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</si>
  <si>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</si>
  <si>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</si>
  <si>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</si>
  <si>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</si>
  <si>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</si>
  <si>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</si>
  <si>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</si>
  <si>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</si>
  <si>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</si>
  <si>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</si>
  <si>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</si>
  <si>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</si>
  <si>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</si>
  <si>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</si>
  <si>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</si>
  <si>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</si>
  <si>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</si>
  <si>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</si>
  <si>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</si>
  <si>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</si>
  <si>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t>% of Total</t>
  </si>
  <si>
    <t>Rate per 100,000 pop.</t>
  </si>
  <si>
    <t>Total cases (Active, Recovered, and Deaths)</t>
  </si>
  <si>
    <t>Age and Sex* of Confirmed Cases:</t>
  </si>
  <si>
    <t>City/Zip****</t>
  </si>
  <si>
    <t>Population*****</t>
  </si>
  <si>
    <t>*****Population estimates for 2020 from www.healthmattersinvc.org (Demographics Dashboard).</t>
  </si>
  <si>
    <t xml:space="preserve">*Current hospitalizations does not include those from LTC facilities that no longer require acute care but are being held at the facility to protect others.  </t>
  </si>
  <si>
    <t>Active Cases Under Quarantine</t>
  </si>
  <si>
    <t>Undetermined</t>
  </si>
  <si>
    <t>91307 - Bell Canyon</t>
  </si>
  <si>
    <r>
      <t xml:space="preserve">Ever* </t>
    </r>
    <r>
      <rPr>
        <sz val="11"/>
        <color theme="1"/>
        <rFont val="Calibri"/>
        <family val="2"/>
        <scheme val="minor"/>
      </rPr>
      <t>hospitalizations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</si>
  <si>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Current </t>
    </r>
    <r>
      <rPr>
        <sz val="11"/>
        <color theme="1"/>
        <rFont val="Calibri"/>
        <family val="2"/>
        <scheme val="minor"/>
      </rPr>
      <t>hospitalizations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</si>
  <si>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Ever </t>
    </r>
    <r>
      <rPr>
        <sz val="11"/>
        <color theme="1"/>
        <rFont val="Calibri"/>
        <family val="2"/>
        <scheme val="minor"/>
      </rPr>
      <t>ICU*</t>
    </r>
  </si>
  <si>
    <r>
      <t xml:space="preserve">Current </t>
    </r>
    <r>
      <rPr>
        <sz val="11"/>
        <color theme="1"/>
        <rFont val="Calibri"/>
        <family val="2"/>
        <scheme val="minor"/>
      </rPr>
      <t>ICU</t>
    </r>
    <r>
      <rPr>
        <b/>
        <i/>
        <sz val="11"/>
        <color theme="1"/>
        <rFont val="Calibri"/>
        <family val="2"/>
        <scheme val="minor"/>
      </rPr>
      <t xml:space="preserve"> </t>
    </r>
  </si>
  <si>
    <t>Latinx</t>
  </si>
  <si>
    <t xml:space="preserve">New People Tested </t>
  </si>
  <si>
    <t>Total People Tested</t>
  </si>
  <si>
    <t>Count</t>
  </si>
  <si>
    <t>Rate per 100,000</t>
  </si>
  <si>
    <t>Race Ethnicity Unknown (Also Other with Unk Eth)</t>
  </si>
  <si>
    <t>New Deaths</t>
  </si>
  <si>
    <t>****181 cases provided a PO Box address that has been assigned to another zip code within the city.</t>
  </si>
  <si>
    <t>Race/Ethnicity***</t>
  </si>
  <si>
    <t>Data Current as of 8:00 am on 12/02/2020 from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</si>
</sst>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m/d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0" borderId="1" xfId="0" applyBorder="1"/>
    <xf numFmtId="0" fontId="1" fillId="6" borderId="1" xfId="0" applyFont="1" applyFill="1" applyBorder="1"/>
    <xf numFmtId="0" fontId="0" fillId="7" borderId="1" xfId="0" applyFill="1" applyBorder="1"/>
    <xf numFmtId="164" fontId="0" fillId="0" borderId="1" xfId="0" applyNumberFormat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1" fillId="0" borderId="0" xfId="0" applyFont="1"/>
    <xf numFmtId="0" fontId="1" fillId="7" borderId="0" xfId="0" applyFont="1" applyFill="1" applyAlignment="1">
      <alignment horizontal="left"/>
    </xf>
    <xf numFmtId="164" fontId="1" fillId="7" borderId="0" xfId="0" applyNumberFormat="1" applyFont="1" applyFill="1" applyAlignment="1">
      <alignment horizontal="center"/>
    </xf>
    <xf numFmtId="3" fontId="0" fillId="0" borderId="0" xfId="0" applyNumberFormat="1"/>
    <xf numFmtId="0" fontId="1" fillId="4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3" fontId="0" fillId="7" borderId="1" xfId="0" applyNumberFormat="1" applyFill="1" applyBorder="1"/>
    <xf numFmtId="165" fontId="0" fillId="7" borderId="1" xfId="0" applyNumberForma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164" fontId="0" fillId="0" borderId="0" xfId="0" applyNumberFormat="1"/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7" borderId="1" xfId="0" applyFill="1" applyBorder="1" applyAlignment="1">
      <alignment horizontal="left"/>
    </xf>
    <xf numFmtId="3" fontId="1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4" fontId="0" fillId="0" borderId="0" xfId="0" applyNumberFormat="1"/>
    <xf numFmtId="167" fontId="0" fillId="0" borderId="0" xfId="0" applyNumberFormat="1"/>
    <xf numFmtId="0" fontId="1" fillId="0" borderId="2" xfId="0" applyFont="1" applyBorder="1" applyAlignment="1">
      <alignment horizontal="left" vertical="center" wrapText="1"/>
    </xf>
    <xf numFmtId="164" fontId="0" fillId="8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BF02-D689-4E43-8D36-577F26736CF9}">
  <dimension ref="A1:K76"/>
  <sheetViews>
    <sheetView tabSelected="1" workbookViewId="0">
      <selection activeCell="H38" sqref="H38"/>
    </sheetView>
  </sheetViews>
  <sheetFormatPr defaultRowHeight="14.4" x14ac:dyDescent="0.3"/>
  <cols>
    <col min="1" max="1" width="44.88671875" customWidth="1"/>
    <col min="2" max="2" width="9.109375" bestFit="1" customWidth="1"/>
    <col min="3" max="3" width="11" bestFit="1" customWidth="1"/>
    <col min="4" max="4" width="15.44140625" bestFit="1" customWidth="1"/>
    <col min="5" max="5" width="18.88671875" customWidth="1"/>
    <col min="6" max="6" width="15.109375" bestFit="1" customWidth="1"/>
    <col min="7" max="7" width="13.33203125" bestFit="1" customWidth="1"/>
    <col min="8" max="8" width="11.6640625" bestFit="1" customWidth="1"/>
    <col min="9" max="9" width="15.33203125" bestFit="1" customWidth="1"/>
    <col min="11" max="11" width="13.33203125" bestFit="1" customWidth="1"/>
    <col min="12" max="12" width="16.33203125" bestFit="1" customWidth="1"/>
  </cols>
  <sheetData>
    <row r="1" spans="1:11" x14ac:dyDescent="0.3">
      <c r="A1" s="17" t="s">
        <v>17</v>
      </c>
      <c r="B1" s="18" t="s">
        <v>0</v>
      </c>
    </row>
    <row r="2" spans="1:11" x14ac:dyDescent="0.3">
      <c r="A2" s="19" t="s">
        <v>14</v>
      </c>
      <c r="B2" s="21">
        <v>794</v>
      </c>
      <c r="K2" s="42"/>
    </row>
    <row r="3" spans="1:11" x14ac:dyDescent="0.3">
      <c r="A3" s="19" t="s">
        <v>57</v>
      </c>
      <c r="B3" s="21">
        <v>20987</v>
      </c>
      <c r="C3" s="34"/>
      <c r="D3" s="34"/>
      <c r="E3" s="34"/>
    </row>
    <row r="4" spans="1:11" x14ac:dyDescent="0.3">
      <c r="A4" s="19" t="s">
        <v>15</v>
      </c>
      <c r="B4" s="21">
        <v>16883</v>
      </c>
      <c r="D4" s="34"/>
    </row>
    <row r="5" spans="1:11" x14ac:dyDescent="0.3">
      <c r="A5" s="20" t="s">
        <v>66</v>
      </c>
      <c r="B5" s="21">
        <v>1248</v>
      </c>
      <c r="D5" s="34"/>
    </row>
    <row r="6" spans="1:11" x14ac:dyDescent="0.3">
      <c r="A6" s="20" t="s">
        <v>67</v>
      </c>
      <c r="B6" s="4">
        <v>102</v>
      </c>
      <c r="D6" s="34"/>
    </row>
    <row r="7" spans="1:11" x14ac:dyDescent="0.3">
      <c r="A7" s="20" t="s">
        <v>68</v>
      </c>
      <c r="B7" s="4">
        <v>256</v>
      </c>
      <c r="D7" s="34"/>
    </row>
    <row r="8" spans="1:11" x14ac:dyDescent="0.3">
      <c r="A8" s="20" t="s">
        <v>69</v>
      </c>
      <c r="B8" s="4">
        <v>33</v>
      </c>
    </row>
    <row r="9" spans="1:11" x14ac:dyDescent="0.3">
      <c r="A9" s="19" t="s">
        <v>63</v>
      </c>
      <c r="B9" s="21">
        <v>3919</v>
      </c>
      <c r="E9" s="55"/>
    </row>
    <row r="10" spans="1:11" x14ac:dyDescent="0.3">
      <c r="A10" s="19" t="s">
        <v>76</v>
      </c>
      <c r="B10" s="21">
        <v>0</v>
      </c>
      <c r="E10" s="55"/>
    </row>
    <row r="11" spans="1:11" x14ac:dyDescent="0.3">
      <c r="A11" s="19" t="s">
        <v>16</v>
      </c>
      <c r="B11" s="4">
        <v>185</v>
      </c>
    </row>
    <row r="12" spans="1:11" x14ac:dyDescent="0.3">
      <c r="A12" s="19" t="s">
        <v>71</v>
      </c>
      <c r="B12" s="21">
        <v>3650</v>
      </c>
      <c r="D12" s="34"/>
      <c r="E12" s="56"/>
    </row>
    <row r="13" spans="1:11" x14ac:dyDescent="0.3">
      <c r="A13" s="19" t="s">
        <v>72</v>
      </c>
      <c r="B13" s="21">
        <v>277658</v>
      </c>
      <c r="C13" s="34"/>
      <c r="D13" s="34"/>
      <c r="E13" s="56"/>
    </row>
    <row r="14" spans="1:11" ht="63" customHeight="1" x14ac:dyDescent="0.3">
      <c r="A14" s="57" t="s">
        <v>62</v>
      </c>
      <c r="B14" s="57"/>
    </row>
    <row r="16" spans="1:11" x14ac:dyDescent="0.3">
      <c r="A16" s="1" t="s">
        <v>58</v>
      </c>
      <c r="B16" s="2" t="s">
        <v>18</v>
      </c>
      <c r="C16" s="2" t="s">
        <v>19</v>
      </c>
      <c r="D16" s="2" t="s">
        <v>7</v>
      </c>
      <c r="E16" s="2" t="s">
        <v>1</v>
      </c>
    </row>
    <row r="17" spans="1:6" x14ac:dyDescent="0.3">
      <c r="A17" s="3" t="s">
        <v>2</v>
      </c>
      <c r="B17" s="21">
        <v>1448</v>
      </c>
      <c r="C17" s="21">
        <v>1460</v>
      </c>
      <c r="D17" s="4">
        <v>8</v>
      </c>
      <c r="E17" s="5">
        <f t="shared" ref="E17:E22" si="0">(B17+C17+D17)/$B$3</f>
        <v>0.138943155286606</v>
      </c>
    </row>
    <row r="18" spans="1:6" x14ac:dyDescent="0.3">
      <c r="A18" s="3" t="s">
        <v>3</v>
      </c>
      <c r="B18" s="21">
        <v>1586</v>
      </c>
      <c r="C18" s="21">
        <v>1612</v>
      </c>
      <c r="D18" s="4">
        <v>9</v>
      </c>
      <c r="E18" s="5">
        <f t="shared" si="0"/>
        <v>0.15280888168866441</v>
      </c>
    </row>
    <row r="19" spans="1:6" x14ac:dyDescent="0.3">
      <c r="A19" s="3" t="s">
        <v>4</v>
      </c>
      <c r="B19" s="21">
        <v>3700</v>
      </c>
      <c r="C19" s="21">
        <v>3736</v>
      </c>
      <c r="D19" s="4">
        <v>25</v>
      </c>
      <c r="E19" s="5">
        <f t="shared" si="0"/>
        <v>0.35550578929813692</v>
      </c>
    </row>
    <row r="20" spans="1:6" x14ac:dyDescent="0.3">
      <c r="A20" s="3" t="s">
        <v>5</v>
      </c>
      <c r="B20" s="21">
        <v>2749</v>
      </c>
      <c r="C20" s="21">
        <v>2691</v>
      </c>
      <c r="D20" s="4">
        <v>9</v>
      </c>
      <c r="E20" s="5">
        <f t="shared" si="0"/>
        <v>0.25963691809215228</v>
      </c>
    </row>
    <row r="21" spans="1:6" x14ac:dyDescent="0.3">
      <c r="A21" s="3" t="s">
        <v>6</v>
      </c>
      <c r="B21" s="21">
        <v>1069</v>
      </c>
      <c r="C21" s="21">
        <v>869</v>
      </c>
      <c r="D21" s="4">
        <v>3</v>
      </c>
      <c r="E21" s="5">
        <f t="shared" si="0"/>
        <v>9.2485824558059745E-2</v>
      </c>
    </row>
    <row r="22" spans="1:6" x14ac:dyDescent="0.3">
      <c r="A22" s="3" t="s">
        <v>7</v>
      </c>
      <c r="B22" s="21">
        <v>5</v>
      </c>
      <c r="C22" s="21">
        <v>7</v>
      </c>
      <c r="D22" s="4">
        <v>1</v>
      </c>
      <c r="E22" s="5">
        <f t="shared" si="0"/>
        <v>6.1943107638061661E-4</v>
      </c>
    </row>
    <row r="23" spans="1:6" x14ac:dyDescent="0.3">
      <c r="A23" s="6" t="s">
        <v>8</v>
      </c>
      <c r="B23" s="44">
        <f>SUM(B17:B22)</f>
        <v>10557</v>
      </c>
      <c r="C23" s="44">
        <f>SUM(C17:C22)</f>
        <v>10375</v>
      </c>
      <c r="D23" s="44">
        <f>SUM(D17:D22)</f>
        <v>55</v>
      </c>
      <c r="E23" s="7">
        <f>(B23+C23+D23)/$B$3</f>
        <v>1</v>
      </c>
    </row>
    <row r="24" spans="1:6" x14ac:dyDescent="0.3">
      <c r="A24" s="6" t="s">
        <v>30</v>
      </c>
      <c r="B24" s="7">
        <f>B23/$B$3</f>
        <v>0.50302568256539759</v>
      </c>
      <c r="C24" s="7">
        <f>C23/$B$3</f>
        <v>0.49435364749606897</v>
      </c>
      <c r="D24" s="7">
        <f>D23/$B$3</f>
        <v>2.6206699385333777E-3</v>
      </c>
      <c r="E24" s="7"/>
    </row>
    <row r="25" spans="1:6" x14ac:dyDescent="0.3">
      <c r="A25" s="32"/>
      <c r="B25" s="33"/>
      <c r="C25" s="33"/>
      <c r="D25" s="33"/>
    </row>
    <row r="26" spans="1:6" x14ac:dyDescent="0.3">
      <c r="A26" s="23" t="s">
        <v>78</v>
      </c>
      <c r="B26" s="24" t="s">
        <v>73</v>
      </c>
      <c r="C26" s="24" t="s">
        <v>23</v>
      </c>
      <c r="D26" s="24" t="s">
        <v>74</v>
      </c>
      <c r="E26" s="24" t="s">
        <v>24</v>
      </c>
      <c r="F26" s="24" t="s">
        <v>25</v>
      </c>
    </row>
    <row r="27" spans="1:6" x14ac:dyDescent="0.3">
      <c r="A27" s="25" t="s">
        <v>70</v>
      </c>
      <c r="B27" s="21">
        <v>8550</v>
      </c>
      <c r="C27" s="5">
        <v>0.66600000000000004</v>
      </c>
      <c r="D27" s="51">
        <v>2248.3000000000002</v>
      </c>
      <c r="E27" s="5">
        <v>0.45400000000000001</v>
      </c>
      <c r="F27" s="28">
        <v>0.44500000000000001</v>
      </c>
    </row>
    <row r="28" spans="1:6" x14ac:dyDescent="0.3">
      <c r="A28" s="25" t="s">
        <v>21</v>
      </c>
      <c r="B28" s="21">
        <v>3454</v>
      </c>
      <c r="C28" s="5">
        <v>0.26900000000000002</v>
      </c>
      <c r="D28" s="51">
        <v>935.6</v>
      </c>
      <c r="E28" s="5">
        <v>0.41099999999999998</v>
      </c>
      <c r="F28" s="28">
        <v>0.43233367997976335</v>
      </c>
    </row>
    <row r="29" spans="1:6" x14ac:dyDescent="0.3">
      <c r="A29" s="25" t="s">
        <v>22</v>
      </c>
      <c r="B29" s="21">
        <v>345</v>
      </c>
      <c r="C29" s="5">
        <v>2.7E-2</v>
      </c>
      <c r="D29" s="51">
        <v>546.6</v>
      </c>
      <c r="E29" s="5">
        <v>8.5999999999999993E-2</v>
      </c>
      <c r="F29" s="28">
        <v>7.3911811274440922E-2</v>
      </c>
    </row>
    <row r="30" spans="1:6" x14ac:dyDescent="0.3">
      <c r="A30" s="25" t="s">
        <v>29</v>
      </c>
      <c r="B30" s="21">
        <v>160</v>
      </c>
      <c r="C30" s="5">
        <v>1.2E-2</v>
      </c>
      <c r="D30" s="51">
        <v>1091</v>
      </c>
      <c r="E30" s="5">
        <v>1.0999999999999999E-2</v>
      </c>
      <c r="F30" s="28">
        <v>1.7175393724762733E-2</v>
      </c>
    </row>
    <row r="31" spans="1:6" x14ac:dyDescent="0.3">
      <c r="A31" s="25" t="s">
        <v>26</v>
      </c>
      <c r="B31" s="21">
        <v>32</v>
      </c>
      <c r="C31" s="5">
        <v>2E-3</v>
      </c>
      <c r="D31" s="51">
        <v>149.30000000000001</v>
      </c>
      <c r="E31" s="5">
        <v>0</v>
      </c>
      <c r="F31" s="28">
        <v>2.5104930811246335E-2</v>
      </c>
    </row>
    <row r="32" spans="1:6" x14ac:dyDescent="0.3">
      <c r="A32" s="25" t="s">
        <v>27</v>
      </c>
      <c r="B32" s="21">
        <v>36</v>
      </c>
      <c r="C32" s="5">
        <v>3.0000000000000001E-3</v>
      </c>
      <c r="D32" s="51">
        <v>1507.5</v>
      </c>
      <c r="E32" s="5">
        <v>1.0999999999999999E-2</v>
      </c>
      <c r="F32" s="28">
        <v>2.7965934961634671E-3</v>
      </c>
    </row>
    <row r="33" spans="1:6" x14ac:dyDescent="0.3">
      <c r="A33" s="25" t="s">
        <v>28</v>
      </c>
      <c r="B33" s="21">
        <v>41</v>
      </c>
      <c r="C33" s="5">
        <v>3.0000000000000001E-3</v>
      </c>
      <c r="D33" s="51">
        <v>2706.3</v>
      </c>
      <c r="E33" s="5">
        <v>0</v>
      </c>
      <c r="F33" s="28">
        <v>1.7742207481941594E-3</v>
      </c>
    </row>
    <row r="34" spans="1:6" x14ac:dyDescent="0.3">
      <c r="A34" s="25" t="s">
        <v>20</v>
      </c>
      <c r="B34" s="21">
        <v>227</v>
      </c>
      <c r="C34" s="5">
        <v>1.7999999999999999E-2</v>
      </c>
      <c r="D34" s="51">
        <v>17197</v>
      </c>
      <c r="E34" s="5">
        <v>2.7E-2</v>
      </c>
      <c r="F34" s="28">
        <v>1.5458557013968901E-3</v>
      </c>
    </row>
    <row r="35" spans="1:6" ht="15" customHeight="1" x14ac:dyDescent="0.3">
      <c r="A35" s="25" t="s">
        <v>75</v>
      </c>
      <c r="B35" s="21">
        <v>8142</v>
      </c>
      <c r="C35" s="58"/>
      <c r="D35" s="58"/>
      <c r="E35" s="58"/>
      <c r="F35" s="58"/>
    </row>
    <row r="36" spans="1:6" ht="15" customHeight="1" x14ac:dyDescent="0.3">
      <c r="A36" s="26" t="s">
        <v>8</v>
      </c>
      <c r="B36" s="52">
        <f>SUM(B27:B35)</f>
        <v>20987</v>
      </c>
      <c r="C36" s="53">
        <v>1</v>
      </c>
      <c r="D36" s="54">
        <f>E73</f>
        <v>2457.7934549406486</v>
      </c>
      <c r="E36" s="53">
        <v>1</v>
      </c>
      <c r="F36" s="53">
        <f>SUM(F27:F34)</f>
        <v>0.9996424857359677</v>
      </c>
    </row>
    <row r="37" spans="1:6" x14ac:dyDescent="0.3">
      <c r="A37" s="45"/>
      <c r="B37" s="46"/>
      <c r="C37" s="46"/>
      <c r="D37" s="46"/>
    </row>
    <row r="38" spans="1:6" x14ac:dyDescent="0.3">
      <c r="A38" s="8"/>
      <c r="B38" s="9"/>
    </row>
    <row r="39" spans="1:6" x14ac:dyDescent="0.3">
      <c r="A39" s="10" t="s">
        <v>9</v>
      </c>
      <c r="B39" s="11" t="s">
        <v>0</v>
      </c>
      <c r="C39" s="11" t="s">
        <v>1</v>
      </c>
    </row>
    <row r="40" spans="1:6" x14ac:dyDescent="0.3">
      <c r="A40" s="3" t="s">
        <v>10</v>
      </c>
      <c r="B40" s="21">
        <v>17</v>
      </c>
      <c r="C40" s="5">
        <f t="shared" ref="C40:C45" si="1">B40/$B$3</f>
        <v>8.1002525372849863E-4</v>
      </c>
    </row>
    <row r="41" spans="1:6" x14ac:dyDescent="0.3">
      <c r="A41" s="3" t="s">
        <v>11</v>
      </c>
      <c r="B41" s="21">
        <v>5743</v>
      </c>
      <c r="C41" s="5">
        <f t="shared" si="1"/>
        <v>0.27364559012722162</v>
      </c>
    </row>
    <row r="42" spans="1:6" x14ac:dyDescent="0.3">
      <c r="A42" s="3" t="s">
        <v>12</v>
      </c>
      <c r="B42" s="21">
        <v>3259</v>
      </c>
      <c r="C42" s="5">
        <f t="shared" si="1"/>
        <v>0.15528660599418687</v>
      </c>
    </row>
    <row r="43" spans="1:6" x14ac:dyDescent="0.3">
      <c r="A43" s="3" t="s">
        <v>13</v>
      </c>
      <c r="B43" s="21">
        <v>3832</v>
      </c>
      <c r="C43" s="5">
        <f t="shared" si="1"/>
        <v>0.18258922189927099</v>
      </c>
    </row>
    <row r="44" spans="1:6" x14ac:dyDescent="0.3">
      <c r="A44" s="47" t="s">
        <v>64</v>
      </c>
      <c r="B44" s="48">
        <v>8136</v>
      </c>
      <c r="C44" s="5">
        <f t="shared" si="1"/>
        <v>0.38766855672559203</v>
      </c>
    </row>
    <row r="45" spans="1:6" x14ac:dyDescent="0.3">
      <c r="A45" s="12" t="s">
        <v>8</v>
      </c>
      <c r="B45" s="43">
        <f>SUM(B40:B44)</f>
        <v>20987</v>
      </c>
      <c r="C45" s="13">
        <f t="shared" si="1"/>
        <v>1</v>
      </c>
    </row>
    <row r="47" spans="1:6" x14ac:dyDescent="0.3">
      <c r="A47" s="14" t="s">
        <v>59</v>
      </c>
      <c r="B47" s="15" t="s">
        <v>0</v>
      </c>
      <c r="C47" s="15" t="s">
        <v>55</v>
      </c>
      <c r="D47" s="35" t="s">
        <v>60</v>
      </c>
      <c r="E47" s="35" t="s">
        <v>56</v>
      </c>
    </row>
    <row r="48" spans="1:6" x14ac:dyDescent="0.3">
      <c r="A48" s="49" t="s">
        <v>65</v>
      </c>
      <c r="B48" s="29">
        <v>6</v>
      </c>
      <c r="C48" s="30">
        <f>B48/B73</f>
        <v>2.8589126602182304E-4</v>
      </c>
      <c r="D48" s="38">
        <v>2391</v>
      </c>
      <c r="E48" s="39">
        <f t="shared" ref="E48:E73" si="2">(B48/D48)*100000</f>
        <v>250.94102885821829</v>
      </c>
    </row>
    <row r="49" spans="1:5" x14ac:dyDescent="0.3">
      <c r="A49" s="25" t="s">
        <v>31</v>
      </c>
      <c r="B49" s="4">
        <v>768</v>
      </c>
      <c r="C49" s="5">
        <f t="shared" ref="C49:C73" si="3">B49/$B$3</f>
        <v>3.6594082050793349E-2</v>
      </c>
      <c r="D49" s="36">
        <v>46191</v>
      </c>
      <c r="E49" s="37">
        <f t="shared" si="2"/>
        <v>1662.6615574462558</v>
      </c>
    </row>
    <row r="50" spans="1:5" x14ac:dyDescent="0.3">
      <c r="A50" s="25" t="s">
        <v>32</v>
      </c>
      <c r="B50" s="4">
        <v>719</v>
      </c>
      <c r="C50" s="5">
        <f t="shared" si="3"/>
        <v>3.4259303378281793E-2</v>
      </c>
      <c r="D50" s="36">
        <v>42104</v>
      </c>
      <c r="E50" s="37">
        <f t="shared" si="2"/>
        <v>1707.6762302869085</v>
      </c>
    </row>
    <row r="51" spans="1:5" x14ac:dyDescent="0.3">
      <c r="A51" s="25" t="s">
        <v>33</v>
      </c>
      <c r="B51" s="4">
        <v>228</v>
      </c>
      <c r="C51" s="5">
        <f t="shared" si="3"/>
        <v>1.0863868108829276E-2</v>
      </c>
      <c r="D51" s="36">
        <v>20487</v>
      </c>
      <c r="E51" s="37">
        <f t="shared" si="2"/>
        <v>1112.9008639625129</v>
      </c>
    </row>
    <row r="52" spans="1:5" x14ac:dyDescent="0.3">
      <c r="A52" s="25" t="s">
        <v>34</v>
      </c>
      <c r="B52" s="4">
        <v>501</v>
      </c>
      <c r="C52" s="5">
        <f t="shared" si="3"/>
        <v>2.3871920712822223E-2</v>
      </c>
      <c r="D52" s="36">
        <v>36980</v>
      </c>
      <c r="E52" s="37">
        <f t="shared" si="2"/>
        <v>1354.7863710113575</v>
      </c>
    </row>
    <row r="53" spans="1:5" x14ac:dyDescent="0.3">
      <c r="A53" s="25" t="s">
        <v>35</v>
      </c>
      <c r="B53" s="4">
        <v>131</v>
      </c>
      <c r="C53" s="5">
        <f t="shared" si="3"/>
        <v>6.2419593081431361E-3</v>
      </c>
      <c r="D53" s="36">
        <v>14226</v>
      </c>
      <c r="E53" s="37">
        <f t="shared" si="2"/>
        <v>920.8491494446788</v>
      </c>
    </row>
    <row r="54" spans="1:5" x14ac:dyDescent="0.3">
      <c r="A54" s="25" t="s">
        <v>36</v>
      </c>
      <c r="B54" s="4">
        <v>708</v>
      </c>
      <c r="C54" s="5">
        <f t="shared" si="3"/>
        <v>3.3735169390575116E-2</v>
      </c>
      <c r="D54" s="36">
        <v>33139</v>
      </c>
      <c r="E54" s="37">
        <f t="shared" si="2"/>
        <v>2136.4555357735599</v>
      </c>
    </row>
    <row r="55" spans="1:5" x14ac:dyDescent="0.3">
      <c r="A55" s="25" t="s">
        <v>37</v>
      </c>
      <c r="B55" s="4">
        <v>1097</v>
      </c>
      <c r="C55" s="5">
        <f t="shared" si="3"/>
        <v>5.2270453137656644E-2</v>
      </c>
      <c r="D55" s="36">
        <v>51304</v>
      </c>
      <c r="E55" s="37">
        <f t="shared" si="2"/>
        <v>2138.2348354904102</v>
      </c>
    </row>
    <row r="56" spans="1:5" x14ac:dyDescent="0.3">
      <c r="A56" s="25" t="s">
        <v>38</v>
      </c>
      <c r="B56" s="4">
        <v>511</v>
      </c>
      <c r="C56" s="5">
        <f t="shared" si="3"/>
        <v>2.4348406156191927E-2</v>
      </c>
      <c r="D56" s="36">
        <v>30473</v>
      </c>
      <c r="E56" s="37">
        <f t="shared" si="2"/>
        <v>1676.8942998720179</v>
      </c>
    </row>
    <row r="57" spans="1:5" x14ac:dyDescent="0.3">
      <c r="A57" s="25" t="s">
        <v>39</v>
      </c>
      <c r="B57" s="4">
        <v>730</v>
      </c>
      <c r="C57" s="5">
        <f t="shared" si="3"/>
        <v>3.4783437365988469E-2</v>
      </c>
      <c r="D57" s="36">
        <v>44240</v>
      </c>
      <c r="E57" s="37">
        <f t="shared" si="2"/>
        <v>1650.0904159132006</v>
      </c>
    </row>
    <row r="58" spans="1:5" x14ac:dyDescent="0.3">
      <c r="A58" s="25" t="s">
        <v>40</v>
      </c>
      <c r="B58" s="4">
        <v>415</v>
      </c>
      <c r="C58" s="5">
        <f t="shared" si="3"/>
        <v>1.9774145899842759E-2</v>
      </c>
      <c r="D58" s="36">
        <v>37622</v>
      </c>
      <c r="E58" s="37">
        <f t="shared" si="2"/>
        <v>1103.0779862846207</v>
      </c>
    </row>
    <row r="59" spans="1:5" x14ac:dyDescent="0.3">
      <c r="A59" s="25" t="s">
        <v>41</v>
      </c>
      <c r="B59" s="4">
        <v>730</v>
      </c>
      <c r="C59" s="5">
        <f t="shared" si="3"/>
        <v>3.4783437365988469E-2</v>
      </c>
      <c r="D59" s="36">
        <v>18832</v>
      </c>
      <c r="E59" s="37">
        <f t="shared" si="2"/>
        <v>3876.3806287170769</v>
      </c>
    </row>
    <row r="60" spans="1:5" x14ac:dyDescent="0.3">
      <c r="A60" s="25" t="s">
        <v>42</v>
      </c>
      <c r="B60" s="4">
        <v>807</v>
      </c>
      <c r="C60" s="5">
        <f t="shared" si="3"/>
        <v>3.8452375279935197E-2</v>
      </c>
      <c r="D60" s="36">
        <v>38325</v>
      </c>
      <c r="E60" s="37">
        <f t="shared" si="2"/>
        <v>2105.6751467710374</v>
      </c>
    </row>
    <row r="61" spans="1:5" x14ac:dyDescent="0.3">
      <c r="A61" s="25" t="s">
        <v>43</v>
      </c>
      <c r="B61" s="4">
        <v>105</v>
      </c>
      <c r="C61" s="5">
        <f t="shared" si="3"/>
        <v>5.0030971553819033E-3</v>
      </c>
      <c r="D61" s="36">
        <v>5550</v>
      </c>
      <c r="E61" s="37">
        <f t="shared" si="2"/>
        <v>1891.8918918918921</v>
      </c>
    </row>
    <row r="62" spans="1:5" x14ac:dyDescent="0.3">
      <c r="A62" s="25" t="s">
        <v>44</v>
      </c>
      <c r="B62" s="4">
        <v>222</v>
      </c>
      <c r="C62" s="5">
        <f t="shared" si="3"/>
        <v>1.0577976842807452E-2</v>
      </c>
      <c r="D62" s="36">
        <v>20656</v>
      </c>
      <c r="E62" s="37">
        <f t="shared" si="2"/>
        <v>1074.7482571649884</v>
      </c>
    </row>
    <row r="63" spans="1:5" x14ac:dyDescent="0.3">
      <c r="A63" s="25" t="s">
        <v>45</v>
      </c>
      <c r="B63" s="4">
        <v>2636</v>
      </c>
      <c r="C63" s="5">
        <f t="shared" si="3"/>
        <v>0.12560156287225424</v>
      </c>
      <c r="D63" s="36">
        <v>62016</v>
      </c>
      <c r="E63" s="37">
        <f t="shared" si="2"/>
        <v>4250.5159958720333</v>
      </c>
    </row>
    <row r="64" spans="1:5" x14ac:dyDescent="0.3">
      <c r="A64" s="25" t="s">
        <v>46</v>
      </c>
      <c r="B64" s="4">
        <v>3409</v>
      </c>
      <c r="C64" s="5">
        <f>B64/$B$3</f>
        <v>0.16243388764473246</v>
      </c>
      <c r="D64" s="36">
        <v>83319</v>
      </c>
      <c r="E64" s="37">
        <f t="shared" si="2"/>
        <v>4091.5037386430467</v>
      </c>
    </row>
    <row r="65" spans="1:5" x14ac:dyDescent="0.3">
      <c r="A65" s="25" t="s">
        <v>47</v>
      </c>
      <c r="B65" s="4">
        <v>649</v>
      </c>
      <c r="C65" s="5">
        <f t="shared" si="3"/>
        <v>3.0923905274693859E-2</v>
      </c>
      <c r="D65" s="36">
        <v>28321</v>
      </c>
      <c r="E65" s="37">
        <f t="shared" si="2"/>
        <v>2291.5857490907806</v>
      </c>
    </row>
    <row r="66" spans="1:5" x14ac:dyDescent="0.3">
      <c r="A66" s="25" t="s">
        <v>48</v>
      </c>
      <c r="B66" s="4">
        <v>1365</v>
      </c>
      <c r="C66" s="5">
        <f t="shared" si="3"/>
        <v>6.5040263019964739E-2</v>
      </c>
      <c r="D66" s="36">
        <v>48022</v>
      </c>
      <c r="E66" s="37">
        <f t="shared" si="2"/>
        <v>2842.4472116946399</v>
      </c>
    </row>
    <row r="67" spans="1:5" x14ac:dyDescent="0.3">
      <c r="A67" s="25" t="s">
        <v>49</v>
      </c>
      <c r="B67" s="4">
        <v>119</v>
      </c>
      <c r="C67" s="5">
        <f t="shared" si="3"/>
        <v>5.6701767760994901E-3</v>
      </c>
      <c r="D67" s="36">
        <v>1831</v>
      </c>
      <c r="E67" s="37">
        <f t="shared" si="2"/>
        <v>6499.1807755324953</v>
      </c>
    </row>
    <row r="68" spans="1:5" x14ac:dyDescent="0.3">
      <c r="A68" s="25" t="s">
        <v>50</v>
      </c>
      <c r="B68" s="4">
        <v>617</v>
      </c>
      <c r="C68" s="5">
        <f t="shared" si="3"/>
        <v>2.9399151855910802E-2</v>
      </c>
      <c r="D68" s="36">
        <v>24129</v>
      </c>
      <c r="E68" s="37">
        <f t="shared" si="2"/>
        <v>2557.0889800654813</v>
      </c>
    </row>
    <row r="69" spans="1:5" x14ac:dyDescent="0.3">
      <c r="A69" s="25" t="s">
        <v>51</v>
      </c>
      <c r="B69" s="4">
        <v>1378</v>
      </c>
      <c r="C69" s="5">
        <f t="shared" si="3"/>
        <v>6.5659694096345353E-2</v>
      </c>
      <c r="D69" s="36">
        <v>34229</v>
      </c>
      <c r="E69" s="37">
        <f t="shared" si="2"/>
        <v>4025.8260539308776</v>
      </c>
    </row>
    <row r="70" spans="1:5" x14ac:dyDescent="0.3">
      <c r="A70" s="27" t="s">
        <v>52</v>
      </c>
      <c r="B70" s="29">
        <v>1300</v>
      </c>
      <c r="C70" s="30">
        <f t="shared" si="3"/>
        <v>6.1943107638061656E-2</v>
      </c>
      <c r="D70" s="38">
        <v>56563</v>
      </c>
      <c r="E70" s="39">
        <f t="shared" si="2"/>
        <v>2298.3222247759136</v>
      </c>
    </row>
    <row r="71" spans="1:5" x14ac:dyDescent="0.3">
      <c r="A71" s="27" t="s">
        <v>53</v>
      </c>
      <c r="B71" s="29">
        <v>1758</v>
      </c>
      <c r="C71" s="30">
        <f t="shared" si="3"/>
        <v>8.3766140944394149E-2</v>
      </c>
      <c r="D71" s="38">
        <v>74780</v>
      </c>
      <c r="E71" s="39">
        <f t="shared" si="2"/>
        <v>2350.8959614870287</v>
      </c>
    </row>
    <row r="72" spans="1:5" x14ac:dyDescent="0.3">
      <c r="A72" s="25" t="s">
        <v>54</v>
      </c>
      <c r="B72" s="4">
        <v>78</v>
      </c>
      <c r="C72" s="5">
        <f t="shared" si="3"/>
        <v>3.7165864582836996E-3</v>
      </c>
      <c r="D72" s="36">
        <v>3481</v>
      </c>
      <c r="E72" s="37">
        <f t="shared" si="2"/>
        <v>2240.735420856076</v>
      </c>
    </row>
    <row r="73" spans="1:5" x14ac:dyDescent="0.3">
      <c r="A73" s="14" t="s">
        <v>8</v>
      </c>
      <c r="B73" s="50">
        <f>SUM(B48:B72)</f>
        <v>20987</v>
      </c>
      <c r="C73" s="16">
        <f t="shared" si="3"/>
        <v>1</v>
      </c>
      <c r="D73" s="40">
        <v>853896</v>
      </c>
      <c r="E73" s="41">
        <f t="shared" si="2"/>
        <v>2457.7934549406486</v>
      </c>
    </row>
    <row r="74" spans="1:5" x14ac:dyDescent="0.3">
      <c r="A74" s="31" t="s">
        <v>77</v>
      </c>
    </row>
    <row r="75" spans="1:5" x14ac:dyDescent="0.3">
      <c r="A75" s="31" t="s">
        <v>61</v>
      </c>
    </row>
    <row r="76" spans="1:5" ht="28.8" x14ac:dyDescent="0.3">
      <c r="A76" s="22" t="s">
        <v>79</v>
      </c>
    </row>
  </sheetData>
  <mergeCells count="2">
    <mergeCell ref="A14:B14"/>
    <mergeCell ref="C35:F3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A9BDCB597CC4C88BB80796FA24460" ma:contentTypeVersion="12" ma:contentTypeDescription="Create a new document." ma:contentTypeScope="" ma:versionID="9f09675ffd02a03c7cab669f29761041">
  <xsd:schema xmlns:xsd="http://www.w3.org/2001/XMLSchema" xmlns:xs="http://www.w3.org/2001/XMLSchema" xmlns:p="http://schemas.microsoft.com/office/2006/metadata/properties" xmlns:ns3="0acc1066-f08b-46f0-b500-faa6a49b6a89" xmlns:ns4="b3464458-489a-487b-bc58-55e3dac47150" targetNamespace="http://schemas.microsoft.com/office/2006/metadata/properties" ma:root="true" ma:fieldsID="134e793851e6d51e30116777fb387040" ns3:_="" ns4:_="">
    <xsd:import namespace="0acc1066-f08b-46f0-b500-faa6a49b6a89"/>
    <xsd:import namespace="b3464458-489a-487b-bc58-55e3dac471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1066-f08b-46f0-b500-faa6a49b6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4458-489a-487b-bc58-55e3dac47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EDC51-BAEE-4467-AE44-6B3190FE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c1066-f08b-46f0-b500-faa6a49b6a89"/>
    <ds:schemaRef ds:uri="b3464458-489a-487b-bc58-55e3dac47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B29A1-7F1B-48CD-97FF-6556006B94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Sahagun, Glen</cp:lastModifiedBy>
  <cp:lastPrinted>2020-05-22T19:26:34Z</cp:lastPrinted>
  <dcterms:created xsi:type="dcterms:W3CDTF">2020-04-03T23:13:34Z</dcterms:created>
  <dcterms:modified xsi:type="dcterms:W3CDTF">2020-12-02T22:27:29Z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0x010100F69A9BDCB597CC4C88BB80796FA24460</vt:lpwstr>
  </property>
</Properties>
</file>