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WORK PC\COVID-19 DAILY STATS\"/>
    </mc:Choice>
  </mc:AlternateContent>
  <xr:revisionPtr revIDLastSave="0" documentId="8_{7FB415CD-97C4-4403-941F-F4DC72FD2F39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  <c r="B71" i="1"/>
  <c r="C71" i="1" s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B43" i="1"/>
  <c r="C43" i="1" s="1"/>
  <c r="C42" i="1"/>
  <c r="C41" i="1"/>
  <c r="C40" i="1"/>
  <c r="C39" i="1"/>
  <c r="C38" i="1"/>
  <c r="D34" i="1"/>
  <c r="C34" i="1"/>
  <c r="B34" i="1"/>
  <c r="D23" i="1"/>
  <c r="C23" i="1"/>
  <c r="E22" i="1"/>
  <c r="D22" i="1"/>
  <c r="C22" i="1"/>
  <c r="B22" i="1"/>
  <c r="B23" i="1" s="1"/>
  <c r="E21" i="1"/>
  <c r="E20" i="1"/>
  <c r="E19" i="1"/>
  <c r="E18" i="1"/>
  <c r="E17" i="1"/>
  <c r="E16" i="1"/>
  <c r="C46" i="1" l="1"/>
</calcChain>
</file>

<file path=xl/sharedStrings.xml><?xml version="1.0" encoding="utf-8"?>
<sst xmlns="http://schemas.openxmlformats.org/spreadsheetml/2006/main" count="84" uniqueCount="77">
  <si>
    <t>#</t>
  </si>
  <si>
    <t>%</t>
  </si>
  <si>
    <t>Age 0-17</t>
  </si>
  <si>
    <t>Age 18-24</t>
  </si>
  <si>
    <t>Age 25-44</t>
  </si>
  <si>
    <t>Age 45-64</t>
  </si>
  <si>
    <t>Age 65+</t>
  </si>
  <si>
    <t>Unknown</t>
  </si>
  <si>
    <t>Total</t>
  </si>
  <si>
    <t>Confirmed Cases:</t>
  </si>
  <si>
    <t>Travel Related</t>
  </si>
  <si>
    <t>Person-to-person acquired</t>
  </si>
  <si>
    <t>Community acquired</t>
  </si>
  <si>
    <t>Under investigation</t>
  </si>
  <si>
    <t>New cases</t>
  </si>
  <si>
    <t>Recovered Cases</t>
  </si>
  <si>
    <t>Deaths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</si>
  <si>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</si>
  <si>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</si>
  <si>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</si>
  <si>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</si>
  <si>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</si>
  <si>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</si>
  <si>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</si>
  <si>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</si>
  <si>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</si>
  <si>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</si>
  <si>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</si>
  <si>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</si>
  <si>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</si>
  <si>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</si>
  <si>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</si>
  <si>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</si>
  <si>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</si>
  <si>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</si>
  <si>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</si>
  <si>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</si>
  <si>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</si>
  <si>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</si>
  <si>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</si>
  <si>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</si>
  <si>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</si>
  <si>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</si>
  <si>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</si>
  <si>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</si>
  <si>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</si>
  <si>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</si>
  <si>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</si>
  <si>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</si>
  <si>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</si>
  <si>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</si>
  <si>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</si>
  <si>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</si>
  <si>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</si>
  <si>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</si>
  <si>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</si>
  <si>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</si>
  <si>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Total cases (Active, Recovered, and Deaths)</t>
  </si>
  <si>
    <t>Age and Sex* of Confirmed Cases:</t>
  </si>
  <si>
    <t>Race/Ethnicity***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</si>
  <si>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</si>
  <si>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</si>
  <si>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</si>
  <si>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</si>
  <si>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Active Cases Under Quarantine</t>
  </si>
  <si>
    <t>Undetermined</t>
  </si>
  <si>
    <t>91307 - Bell Canyon</t>
  </si>
  <si>
    <r>
      <t xml:space="preserve">Ever*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</si>
  <si>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Current </t>
    </r>
    <r>
      <rPr>
        <sz val="11"/>
        <color theme="1"/>
        <rFont val="Calibri"/>
        <family val="2"/>
        <scheme val="minor"/>
      </rPr>
      <t>hospitalizations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</si>
  <si>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Ever </t>
    </r>
    <r>
      <rPr>
        <sz val="11"/>
        <color theme="1"/>
        <rFont val="Calibri"/>
        <family val="2"/>
        <scheme val="minor"/>
      </rPr>
      <t>ICU*</t>
    </r>
  </si>
  <si>
    <r>
      <t xml:space="preserve">Current </t>
    </r>
    <r>
      <rPr>
        <sz val="11"/>
        <color theme="1"/>
        <rFont val="Calibri"/>
        <family val="2"/>
        <scheme val="minor"/>
      </rPr>
      <t>ICU</t>
    </r>
    <r>
      <rPr>
        <b/>
        <i/>
        <sz val="11"/>
        <color theme="1"/>
        <rFont val="Calibri"/>
        <family val="2"/>
        <scheme val="minor"/>
      </rPr>
      <t xml:space="preserve"> </t>
    </r>
  </si>
  <si>
    <t>Latinx</t>
  </si>
  <si>
    <t xml:space="preserve">New People Tested </t>
  </si>
  <si>
    <t>Total People Tested</t>
  </si>
  <si>
    <t>****179 cases provided a PO Box address that has been assigned to another zip code within the city.</t>
  </si>
  <si>
    <t>***2,592 cases with unknown race and ethnicity were excluded from this analysis.</t>
  </si>
  <si>
    <t>Data Current as of 8:00 am on 9/22/2020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</si>
</sst>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7" borderId="1" xfId="0" applyFill="1" applyBorder="1"/>
    <xf numFmtId="164" fontId="0" fillId="0" borderId="1" xfId="0" applyNumberFormat="1" applyBorder="1"/>
    <xf numFmtId="164" fontId="1" fillId="6" borderId="1" xfId="0" applyNumberFormat="1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0" borderId="0" xfId="0" applyFont="1"/>
    <xf numFmtId="0" fontId="1" fillId="7" borderId="0" xfId="0" applyFont="1" applyFill="1" applyAlignment="1">
      <alignment horizontal="left"/>
    </xf>
    <xf numFmtId="164" fontId="1" fillId="7" borderId="0" xfId="0" applyNumberFormat="1" applyFont="1" applyFill="1" applyAlignment="1">
      <alignment horizontal="center"/>
    </xf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7" borderId="1" xfId="0" applyNumberFormat="1" applyFill="1" applyBorder="1"/>
    <xf numFmtId="165" fontId="0" fillId="7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7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BF02-D689-4E43-8D36-577F26736CF9}">
  <dimension ref="A1:K74"/>
  <sheetViews>
    <sheetView tabSelected="1" topLeftCell="A64" zoomScale="145" zoomScaleNormal="145" workbookViewId="0">
      <selection activeCell="B46" sqref="B46:B71"/>
    </sheetView>
  </sheetViews>
  <sheetFormatPr defaultRowHeight="14.4" x14ac:dyDescent="0.3"/>
  <cols>
    <col min="1" max="1" width="45.44140625" bestFit="1" customWidth="1"/>
    <col min="2" max="2" width="8.88671875" bestFit="1" customWidth="1"/>
    <col min="3" max="3" width="11" bestFit="1" customWidth="1"/>
    <col min="4" max="4" width="15.88671875" bestFit="1" customWidth="1"/>
    <col min="5" max="5" width="20.109375" bestFit="1" customWidth="1"/>
    <col min="6" max="6" width="12.5546875" customWidth="1"/>
    <col min="7" max="7" width="13.33203125" bestFit="1" customWidth="1"/>
    <col min="8" max="8" width="11.6640625" bestFit="1" customWidth="1"/>
    <col min="9" max="9" width="15.33203125" bestFit="1" customWidth="1"/>
    <col min="11" max="11" width="13.33203125" bestFit="1" customWidth="1"/>
    <col min="12" max="12" width="16.33203125" bestFit="1" customWidth="1"/>
  </cols>
  <sheetData>
    <row r="1" spans="1:11" x14ac:dyDescent="0.3">
      <c r="A1" s="17" t="s">
        <v>17</v>
      </c>
      <c r="B1" s="18" t="s">
        <v>0</v>
      </c>
    </row>
    <row r="2" spans="1:11" x14ac:dyDescent="0.3">
      <c r="A2" s="19" t="s">
        <v>14</v>
      </c>
      <c r="B2" s="4">
        <v>42</v>
      </c>
      <c r="K2" s="43"/>
    </row>
    <row r="3" spans="1:11" x14ac:dyDescent="0.3">
      <c r="A3" s="19" t="s">
        <v>57</v>
      </c>
      <c r="B3" s="21">
        <v>12275</v>
      </c>
      <c r="C3" s="35"/>
      <c r="D3" s="35"/>
      <c r="E3" s="35"/>
    </row>
    <row r="4" spans="1:11" x14ac:dyDescent="0.3">
      <c r="A4" s="19" t="s">
        <v>15</v>
      </c>
      <c r="B4" s="21">
        <v>11385</v>
      </c>
      <c r="D4" s="35"/>
    </row>
    <row r="5" spans="1:11" x14ac:dyDescent="0.3">
      <c r="A5" s="20" t="s">
        <v>67</v>
      </c>
      <c r="B5" s="4">
        <v>889</v>
      </c>
      <c r="D5" s="35"/>
    </row>
    <row r="6" spans="1:11" x14ac:dyDescent="0.3">
      <c r="A6" s="20" t="s">
        <v>68</v>
      </c>
      <c r="B6" s="4">
        <v>45</v>
      </c>
      <c r="D6" s="35"/>
    </row>
    <row r="7" spans="1:11" x14ac:dyDescent="0.3">
      <c r="A7" s="20" t="s">
        <v>69</v>
      </c>
      <c r="B7" s="4">
        <v>213</v>
      </c>
      <c r="D7" s="35"/>
    </row>
    <row r="8" spans="1:11" x14ac:dyDescent="0.3">
      <c r="A8" s="20" t="s">
        <v>70</v>
      </c>
      <c r="B8" s="4">
        <v>12</v>
      </c>
    </row>
    <row r="9" spans="1:11" x14ac:dyDescent="0.3">
      <c r="A9" s="19" t="s">
        <v>64</v>
      </c>
      <c r="B9" s="21">
        <v>744</v>
      </c>
    </row>
    <row r="10" spans="1:11" x14ac:dyDescent="0.3">
      <c r="A10" s="19" t="s">
        <v>16</v>
      </c>
      <c r="B10" s="4">
        <v>146</v>
      </c>
    </row>
    <row r="11" spans="1:11" x14ac:dyDescent="0.3">
      <c r="A11" s="19" t="s">
        <v>72</v>
      </c>
      <c r="B11" s="21">
        <v>1374</v>
      </c>
      <c r="D11" s="35"/>
      <c r="E11" s="35"/>
    </row>
    <row r="12" spans="1:11" x14ac:dyDescent="0.3">
      <c r="A12" s="19" t="s">
        <v>73</v>
      </c>
      <c r="B12" s="21">
        <v>177733</v>
      </c>
      <c r="C12" s="35"/>
      <c r="D12" s="35"/>
      <c r="E12" s="35"/>
    </row>
    <row r="13" spans="1:11" ht="63" customHeight="1" x14ac:dyDescent="0.3">
      <c r="A13" s="52" t="s">
        <v>63</v>
      </c>
      <c r="B13" s="52"/>
    </row>
    <row r="15" spans="1:11" x14ac:dyDescent="0.3">
      <c r="A15" s="1" t="s">
        <v>58</v>
      </c>
      <c r="B15" s="2" t="s">
        <v>18</v>
      </c>
      <c r="C15" s="2" t="s">
        <v>19</v>
      </c>
      <c r="D15" s="2" t="s">
        <v>7</v>
      </c>
      <c r="E15" s="2" t="s">
        <v>1</v>
      </c>
    </row>
    <row r="16" spans="1:11" x14ac:dyDescent="0.3">
      <c r="A16" s="3" t="s">
        <v>2</v>
      </c>
      <c r="B16" s="21">
        <v>753</v>
      </c>
      <c r="C16" s="21">
        <v>751</v>
      </c>
      <c r="D16" s="4">
        <v>3</v>
      </c>
      <c r="E16" s="5">
        <f t="shared" ref="E16:E22" si="0">(B16+C16+D16)/$B$3</f>
        <v>0.12276985743380855</v>
      </c>
    </row>
    <row r="17" spans="1:5" x14ac:dyDescent="0.3">
      <c r="A17" s="3" t="s">
        <v>3</v>
      </c>
      <c r="B17" s="21">
        <v>955</v>
      </c>
      <c r="C17" s="21">
        <v>982</v>
      </c>
      <c r="D17" s="4">
        <v>3</v>
      </c>
      <c r="E17" s="5">
        <f t="shared" si="0"/>
        <v>0.15804480651731162</v>
      </c>
    </row>
    <row r="18" spans="1:5" x14ac:dyDescent="0.3">
      <c r="A18" s="3" t="s">
        <v>4</v>
      </c>
      <c r="B18" s="21">
        <v>2162</v>
      </c>
      <c r="C18" s="21">
        <v>2238</v>
      </c>
      <c r="D18" s="4">
        <v>16</v>
      </c>
      <c r="E18" s="5">
        <f t="shared" si="0"/>
        <v>0.35975560081466396</v>
      </c>
    </row>
    <row r="19" spans="1:5" x14ac:dyDescent="0.3">
      <c r="A19" s="3" t="s">
        <v>5</v>
      </c>
      <c r="B19" s="21">
        <v>1632</v>
      </c>
      <c r="C19" s="21">
        <v>1586</v>
      </c>
      <c r="D19" s="4">
        <v>4</v>
      </c>
      <c r="E19" s="5">
        <f t="shared" si="0"/>
        <v>0.26248472505091652</v>
      </c>
    </row>
    <row r="20" spans="1:5" x14ac:dyDescent="0.3">
      <c r="A20" s="3" t="s">
        <v>6</v>
      </c>
      <c r="B20" s="21">
        <v>655</v>
      </c>
      <c r="C20" s="21">
        <v>522</v>
      </c>
      <c r="D20" s="4">
        <v>2</v>
      </c>
      <c r="E20" s="5">
        <f t="shared" si="0"/>
        <v>9.6048879837067211E-2</v>
      </c>
    </row>
    <row r="21" spans="1:5" x14ac:dyDescent="0.3">
      <c r="A21" s="3" t="s">
        <v>7</v>
      </c>
      <c r="B21" s="21">
        <v>7</v>
      </c>
      <c r="C21" s="21">
        <v>4</v>
      </c>
      <c r="D21" s="4">
        <v>0</v>
      </c>
      <c r="E21" s="5">
        <f t="shared" si="0"/>
        <v>8.9613034623217919E-4</v>
      </c>
    </row>
    <row r="22" spans="1:5" x14ac:dyDescent="0.3">
      <c r="A22" s="6" t="s">
        <v>8</v>
      </c>
      <c r="B22" s="45">
        <f>SUM(B16:B21)</f>
        <v>6164</v>
      </c>
      <c r="C22" s="45">
        <f>SUM(C16:C21)</f>
        <v>6083</v>
      </c>
      <c r="D22" s="45">
        <f>SUM(D16:D21)</f>
        <v>28</v>
      </c>
      <c r="E22" s="7">
        <f t="shared" si="0"/>
        <v>1</v>
      </c>
    </row>
    <row r="23" spans="1:5" x14ac:dyDescent="0.3">
      <c r="A23" s="6" t="s">
        <v>30</v>
      </c>
      <c r="B23" s="7">
        <f>B22/$B$3</f>
        <v>0.50215885947046845</v>
      </c>
      <c r="C23" s="7">
        <f>C22/$B$3</f>
        <v>0.49556008146639513</v>
      </c>
      <c r="D23" s="7">
        <f>D22/$B$3</f>
        <v>2.2810590631364563E-3</v>
      </c>
      <c r="E23" s="7"/>
    </row>
    <row r="24" spans="1:5" x14ac:dyDescent="0.3">
      <c r="A24" s="33"/>
      <c r="B24" s="34"/>
      <c r="C24" s="34"/>
      <c r="D24" s="34"/>
    </row>
    <row r="25" spans="1:5" x14ac:dyDescent="0.3">
      <c r="A25" s="23" t="s">
        <v>59</v>
      </c>
      <c r="B25" s="24" t="s">
        <v>23</v>
      </c>
      <c r="C25" s="24" t="s">
        <v>24</v>
      </c>
      <c r="D25" s="24" t="s">
        <v>25</v>
      </c>
    </row>
    <row r="26" spans="1:5" x14ac:dyDescent="0.3">
      <c r="A26" s="25" t="s">
        <v>71</v>
      </c>
      <c r="B26" s="28">
        <v>0.61562338334195554</v>
      </c>
      <c r="C26" s="28">
        <v>0.4589041095890411</v>
      </c>
      <c r="D26" s="28">
        <v>0.44500000000000001</v>
      </c>
    </row>
    <row r="27" spans="1:5" x14ac:dyDescent="0.3">
      <c r="A27" s="25" t="s">
        <v>21</v>
      </c>
      <c r="B27" s="28">
        <v>0.20693222969477496</v>
      </c>
      <c r="C27" s="28">
        <v>0.4178082191780822</v>
      </c>
      <c r="D27" s="28">
        <v>0.43233367997976335</v>
      </c>
    </row>
    <row r="28" spans="1:5" x14ac:dyDescent="0.3">
      <c r="A28" s="25" t="s">
        <v>22</v>
      </c>
      <c r="B28" s="28">
        <v>2.3590274185204346E-2</v>
      </c>
      <c r="C28" s="28">
        <v>8.9041095890410954E-2</v>
      </c>
      <c r="D28" s="28">
        <v>7.3911811274440922E-2</v>
      </c>
    </row>
    <row r="29" spans="1:5" x14ac:dyDescent="0.3">
      <c r="A29" s="25" t="s">
        <v>29</v>
      </c>
      <c r="B29" s="28">
        <v>1.0139679255043972E-2</v>
      </c>
      <c r="C29" s="28">
        <v>6.8493150684931503E-3</v>
      </c>
      <c r="D29" s="28">
        <v>1.7175393724762733E-2</v>
      </c>
    </row>
    <row r="30" spans="1:5" x14ac:dyDescent="0.3">
      <c r="A30" s="25" t="s">
        <v>26</v>
      </c>
      <c r="B30" s="28">
        <v>2.0693222969477496E-3</v>
      </c>
      <c r="C30" s="28">
        <v>0</v>
      </c>
      <c r="D30" s="28">
        <v>2.5104930811246335E-2</v>
      </c>
    </row>
    <row r="31" spans="1:5" x14ac:dyDescent="0.3">
      <c r="A31" s="25" t="s">
        <v>27</v>
      </c>
      <c r="B31" s="28">
        <v>2.2762545266425244E-3</v>
      </c>
      <c r="C31" s="28">
        <v>1.3698630136986301E-2</v>
      </c>
      <c r="D31" s="28">
        <v>2.7965934961634671E-3</v>
      </c>
    </row>
    <row r="32" spans="1:5" x14ac:dyDescent="0.3">
      <c r="A32" s="25" t="s">
        <v>28</v>
      </c>
      <c r="B32" s="28">
        <v>1.5519917227108122E-3</v>
      </c>
      <c r="C32" s="28">
        <v>0</v>
      </c>
      <c r="D32" s="28">
        <v>1.7742207481941594E-3</v>
      </c>
    </row>
    <row r="33" spans="1:5" x14ac:dyDescent="0.3">
      <c r="A33" s="25" t="s">
        <v>20</v>
      </c>
      <c r="B33" s="28">
        <v>0.13781686497672013</v>
      </c>
      <c r="C33" s="28">
        <v>1.3698630136986301E-2</v>
      </c>
      <c r="D33" s="28">
        <v>1.5458557013968914E-3</v>
      </c>
    </row>
    <row r="34" spans="1:5" ht="15" customHeight="1" x14ac:dyDescent="0.3">
      <c r="A34" s="26" t="s">
        <v>8</v>
      </c>
      <c r="B34" s="29">
        <f>SUM(B26:B33)</f>
        <v>1</v>
      </c>
      <c r="C34" s="29">
        <f>SUM(C26:C33)</f>
        <v>1</v>
      </c>
      <c r="D34" s="29">
        <f>SUM(D26:D33)</f>
        <v>0.9996424857359677</v>
      </c>
    </row>
    <row r="35" spans="1:5" ht="15" customHeight="1" x14ac:dyDescent="0.3">
      <c r="A35" s="46" t="s">
        <v>75</v>
      </c>
      <c r="B35" s="47"/>
      <c r="C35" s="47"/>
      <c r="D35" s="47"/>
    </row>
    <row r="36" spans="1:5" x14ac:dyDescent="0.3">
      <c r="A36" s="8"/>
      <c r="B36" s="9"/>
    </row>
    <row r="37" spans="1:5" x14ac:dyDescent="0.3">
      <c r="A37" s="10" t="s">
        <v>9</v>
      </c>
      <c r="B37" s="11" t="s">
        <v>0</v>
      </c>
      <c r="C37" s="11" t="s">
        <v>1</v>
      </c>
    </row>
    <row r="38" spans="1:5" x14ac:dyDescent="0.3">
      <c r="A38" s="3" t="s">
        <v>10</v>
      </c>
      <c r="B38" s="21">
        <v>17</v>
      </c>
      <c r="C38" s="5">
        <f t="shared" ref="C38:C43" si="1">B38/$B$3</f>
        <v>1.3849287169042769E-3</v>
      </c>
    </row>
    <row r="39" spans="1:5" x14ac:dyDescent="0.3">
      <c r="A39" s="3" t="s">
        <v>11</v>
      </c>
      <c r="B39" s="21">
        <v>4718</v>
      </c>
      <c r="C39" s="5">
        <f t="shared" si="1"/>
        <v>0.38435845213849285</v>
      </c>
    </row>
    <row r="40" spans="1:5" x14ac:dyDescent="0.3">
      <c r="A40" s="3" t="s">
        <v>12</v>
      </c>
      <c r="B40" s="21">
        <v>2549</v>
      </c>
      <c r="C40" s="5">
        <f t="shared" si="1"/>
        <v>0.20765784114052954</v>
      </c>
    </row>
    <row r="41" spans="1:5" x14ac:dyDescent="0.3">
      <c r="A41" s="3" t="s">
        <v>13</v>
      </c>
      <c r="B41" s="21">
        <v>440</v>
      </c>
      <c r="C41" s="5">
        <f t="shared" si="1"/>
        <v>3.5845213849287169E-2</v>
      </c>
    </row>
    <row r="42" spans="1:5" x14ac:dyDescent="0.3">
      <c r="A42" s="48" t="s">
        <v>65</v>
      </c>
      <c r="B42" s="49">
        <v>4551</v>
      </c>
      <c r="C42" s="5">
        <f t="shared" si="1"/>
        <v>0.37075356415478616</v>
      </c>
    </row>
    <row r="43" spans="1:5" x14ac:dyDescent="0.3">
      <c r="A43" s="12" t="s">
        <v>8</v>
      </c>
      <c r="B43" s="44">
        <f>SUM(B38:B42)</f>
        <v>12275</v>
      </c>
      <c r="C43" s="13">
        <f t="shared" si="1"/>
        <v>1</v>
      </c>
    </row>
    <row r="45" spans="1:5" x14ac:dyDescent="0.3">
      <c r="A45" s="14" t="s">
        <v>60</v>
      </c>
      <c r="B45" s="15" t="s">
        <v>0</v>
      </c>
      <c r="C45" s="15" t="s">
        <v>55</v>
      </c>
      <c r="D45" s="36" t="s">
        <v>61</v>
      </c>
      <c r="E45" s="36" t="s">
        <v>56</v>
      </c>
    </row>
    <row r="46" spans="1:5" x14ac:dyDescent="0.3">
      <c r="A46" s="50" t="s">
        <v>66</v>
      </c>
      <c r="B46" s="30">
        <v>2</v>
      </c>
      <c r="C46" s="31">
        <f>B46/B71</f>
        <v>1.6293279022403258E-4</v>
      </c>
      <c r="D46" s="39">
        <v>2391</v>
      </c>
      <c r="E46" s="40">
        <f>(B46/D46)*100000</f>
        <v>83.647009619406106</v>
      </c>
    </row>
    <row r="47" spans="1:5" x14ac:dyDescent="0.3">
      <c r="A47" s="25" t="s">
        <v>31</v>
      </c>
      <c r="B47" s="4">
        <v>324</v>
      </c>
      <c r="C47" s="5">
        <f t="shared" ref="C47:C71" si="2">B47/$B$3</f>
        <v>2.6395112016293278E-2</v>
      </c>
      <c r="D47" s="37">
        <v>46191</v>
      </c>
      <c r="E47" s="38">
        <f t="shared" ref="E47:E71" si="3">(B47/D47)*100000</f>
        <v>701.43534454763915</v>
      </c>
    </row>
    <row r="48" spans="1:5" x14ac:dyDescent="0.3">
      <c r="A48" s="25" t="s">
        <v>32</v>
      </c>
      <c r="B48" s="4">
        <v>439</v>
      </c>
      <c r="C48" s="5">
        <f t="shared" si="2"/>
        <v>3.5763747454175154E-2</v>
      </c>
      <c r="D48" s="37">
        <v>42104</v>
      </c>
      <c r="E48" s="38">
        <f t="shared" si="3"/>
        <v>1042.6562796883907</v>
      </c>
    </row>
    <row r="49" spans="1:5" x14ac:dyDescent="0.3">
      <c r="A49" s="25" t="s">
        <v>33</v>
      </c>
      <c r="B49" s="4">
        <v>128</v>
      </c>
      <c r="C49" s="5">
        <f t="shared" si="2"/>
        <v>1.0427698574338085E-2</v>
      </c>
      <c r="D49" s="37">
        <v>20487</v>
      </c>
      <c r="E49" s="38">
        <f t="shared" si="3"/>
        <v>624.78644994386684</v>
      </c>
    </row>
    <row r="50" spans="1:5" x14ac:dyDescent="0.3">
      <c r="A50" s="25" t="s">
        <v>34</v>
      </c>
      <c r="B50" s="4">
        <v>271</v>
      </c>
      <c r="C50" s="5">
        <f t="shared" si="2"/>
        <v>2.2077393075356416E-2</v>
      </c>
      <c r="D50" s="37">
        <v>36980</v>
      </c>
      <c r="E50" s="38">
        <f t="shared" si="3"/>
        <v>732.82855597620335</v>
      </c>
    </row>
    <row r="51" spans="1:5" x14ac:dyDescent="0.3">
      <c r="A51" s="25" t="s">
        <v>35</v>
      </c>
      <c r="B51" s="4">
        <v>79</v>
      </c>
      <c r="C51" s="5">
        <f t="shared" si="2"/>
        <v>6.4358452138492872E-3</v>
      </c>
      <c r="D51" s="37">
        <v>14226</v>
      </c>
      <c r="E51" s="38">
        <f t="shared" si="3"/>
        <v>555.32124279488255</v>
      </c>
    </row>
    <row r="52" spans="1:5" x14ac:dyDescent="0.3">
      <c r="A52" s="25" t="s">
        <v>36</v>
      </c>
      <c r="B52" s="4">
        <v>462</v>
      </c>
      <c r="C52" s="5">
        <f t="shared" si="2"/>
        <v>3.763747454175153E-2</v>
      </c>
      <c r="D52" s="37">
        <v>33139</v>
      </c>
      <c r="E52" s="38">
        <f t="shared" si="3"/>
        <v>1394.1277648691873</v>
      </c>
    </row>
    <row r="53" spans="1:5" x14ac:dyDescent="0.3">
      <c r="A53" s="25" t="s">
        <v>37</v>
      </c>
      <c r="B53" s="4">
        <v>629</v>
      </c>
      <c r="C53" s="5">
        <f t="shared" si="2"/>
        <v>5.1242362525458246E-2</v>
      </c>
      <c r="D53" s="37">
        <v>51304</v>
      </c>
      <c r="E53" s="38">
        <f t="shared" si="3"/>
        <v>1226.0252611882113</v>
      </c>
    </row>
    <row r="54" spans="1:5" x14ac:dyDescent="0.3">
      <c r="A54" s="25" t="s">
        <v>38</v>
      </c>
      <c r="B54" s="4">
        <v>250</v>
      </c>
      <c r="C54" s="5">
        <f t="shared" si="2"/>
        <v>2.0366598778004074E-2</v>
      </c>
      <c r="D54" s="37">
        <v>30473</v>
      </c>
      <c r="E54" s="38">
        <f t="shared" si="3"/>
        <v>820.39838545597729</v>
      </c>
    </row>
    <row r="55" spans="1:5" x14ac:dyDescent="0.3">
      <c r="A55" s="25" t="s">
        <v>39</v>
      </c>
      <c r="B55" s="4">
        <v>423</v>
      </c>
      <c r="C55" s="5">
        <f t="shared" si="2"/>
        <v>3.446028513238289E-2</v>
      </c>
      <c r="D55" s="37">
        <v>44240</v>
      </c>
      <c r="E55" s="38">
        <f t="shared" si="3"/>
        <v>956.14828209764914</v>
      </c>
    </row>
    <row r="56" spans="1:5" x14ac:dyDescent="0.3">
      <c r="A56" s="25" t="s">
        <v>40</v>
      </c>
      <c r="B56" s="4">
        <v>227</v>
      </c>
      <c r="C56" s="5">
        <f t="shared" si="2"/>
        <v>1.8492871690427699E-2</v>
      </c>
      <c r="D56" s="37">
        <v>37622</v>
      </c>
      <c r="E56" s="38">
        <f t="shared" si="3"/>
        <v>603.37036840146732</v>
      </c>
    </row>
    <row r="57" spans="1:5" x14ac:dyDescent="0.3">
      <c r="A57" s="25" t="s">
        <v>41</v>
      </c>
      <c r="B57" s="4">
        <v>493</v>
      </c>
      <c r="C57" s="5">
        <f t="shared" si="2"/>
        <v>4.016293279022403E-2</v>
      </c>
      <c r="D57" s="37">
        <v>18832</v>
      </c>
      <c r="E57" s="38">
        <f t="shared" si="3"/>
        <v>2617.8844519966015</v>
      </c>
    </row>
    <row r="58" spans="1:5" x14ac:dyDescent="0.3">
      <c r="A58" s="25" t="s">
        <v>42</v>
      </c>
      <c r="B58" s="4">
        <v>486</v>
      </c>
      <c r="C58" s="5">
        <f t="shared" si="2"/>
        <v>3.959266802443992E-2</v>
      </c>
      <c r="D58" s="37">
        <v>38325</v>
      </c>
      <c r="E58" s="38">
        <f t="shared" si="3"/>
        <v>1268.1017612524461</v>
      </c>
    </row>
    <row r="59" spans="1:5" x14ac:dyDescent="0.3">
      <c r="A59" s="25" t="s">
        <v>43</v>
      </c>
      <c r="B59" s="4">
        <v>65</v>
      </c>
      <c r="C59" s="5">
        <f t="shared" si="2"/>
        <v>5.295315682281059E-3</v>
      </c>
      <c r="D59" s="37">
        <v>5550</v>
      </c>
      <c r="E59" s="38">
        <f t="shared" si="3"/>
        <v>1171.1711711711712</v>
      </c>
    </row>
    <row r="60" spans="1:5" x14ac:dyDescent="0.3">
      <c r="A60" s="25" t="s">
        <v>44</v>
      </c>
      <c r="B60" s="4">
        <v>122</v>
      </c>
      <c r="C60" s="5">
        <f t="shared" si="2"/>
        <v>9.9389002036659874E-3</v>
      </c>
      <c r="D60" s="37">
        <v>20656</v>
      </c>
      <c r="E60" s="38">
        <f t="shared" si="3"/>
        <v>590.62742060418282</v>
      </c>
    </row>
    <row r="61" spans="1:5" x14ac:dyDescent="0.3">
      <c r="A61" s="25" t="s">
        <v>45</v>
      </c>
      <c r="B61" s="4">
        <v>1633</v>
      </c>
      <c r="C61" s="5">
        <f t="shared" si="2"/>
        <v>0.13303462321792262</v>
      </c>
      <c r="D61" s="37">
        <v>62016</v>
      </c>
      <c r="E61" s="38">
        <f t="shared" si="3"/>
        <v>2633.1914344685242</v>
      </c>
    </row>
    <row r="62" spans="1:5" x14ac:dyDescent="0.3">
      <c r="A62" s="25" t="s">
        <v>46</v>
      </c>
      <c r="B62" s="4">
        <v>2101</v>
      </c>
      <c r="C62" s="5">
        <f t="shared" si="2"/>
        <v>0.17116089613034624</v>
      </c>
      <c r="D62" s="37">
        <v>83319</v>
      </c>
      <c r="E62" s="38">
        <f t="shared" si="3"/>
        <v>2521.633721000012</v>
      </c>
    </row>
    <row r="63" spans="1:5" x14ac:dyDescent="0.3">
      <c r="A63" s="25" t="s">
        <v>47</v>
      </c>
      <c r="B63" s="4">
        <v>371</v>
      </c>
      <c r="C63" s="5">
        <f t="shared" si="2"/>
        <v>3.0224032586558043E-2</v>
      </c>
      <c r="D63" s="37">
        <v>28321</v>
      </c>
      <c r="E63" s="38">
        <f t="shared" si="3"/>
        <v>1309.9819921612936</v>
      </c>
    </row>
    <row r="64" spans="1:5" x14ac:dyDescent="0.3">
      <c r="A64" s="25" t="s">
        <v>48</v>
      </c>
      <c r="B64" s="4">
        <v>780</v>
      </c>
      <c r="C64" s="5">
        <f t="shared" si="2"/>
        <v>6.3543788187372705E-2</v>
      </c>
      <c r="D64" s="37">
        <v>48022</v>
      </c>
      <c r="E64" s="38">
        <f t="shared" si="3"/>
        <v>1624.2555495397944</v>
      </c>
    </row>
    <row r="65" spans="1:5" x14ac:dyDescent="0.3">
      <c r="A65" s="25" t="s">
        <v>49</v>
      </c>
      <c r="B65" s="4">
        <v>102</v>
      </c>
      <c r="C65" s="5">
        <f t="shared" si="2"/>
        <v>8.3095723014256617E-3</v>
      </c>
      <c r="D65" s="37">
        <v>1831</v>
      </c>
      <c r="E65" s="38">
        <f t="shared" si="3"/>
        <v>5570.7263790278539</v>
      </c>
    </row>
    <row r="66" spans="1:5" x14ac:dyDescent="0.3">
      <c r="A66" s="25" t="s">
        <v>50</v>
      </c>
      <c r="B66" s="4">
        <v>369</v>
      </c>
      <c r="C66" s="5">
        <f t="shared" si="2"/>
        <v>3.0061099796334013E-2</v>
      </c>
      <c r="D66" s="37">
        <v>24129</v>
      </c>
      <c r="E66" s="38">
        <f t="shared" si="3"/>
        <v>1529.2801193584482</v>
      </c>
    </row>
    <row r="67" spans="1:5" x14ac:dyDescent="0.3">
      <c r="A67" s="25" t="s">
        <v>51</v>
      </c>
      <c r="B67" s="4">
        <v>819</v>
      </c>
      <c r="C67" s="5">
        <f t="shared" si="2"/>
        <v>6.6720977596741338E-2</v>
      </c>
      <c r="D67" s="37">
        <v>34229</v>
      </c>
      <c r="E67" s="38">
        <f t="shared" si="3"/>
        <v>2392.7079377136347</v>
      </c>
    </row>
    <row r="68" spans="1:5" x14ac:dyDescent="0.3">
      <c r="A68" s="27" t="s">
        <v>52</v>
      </c>
      <c r="B68" s="30">
        <v>679</v>
      </c>
      <c r="C68" s="31">
        <f t="shared" si="2"/>
        <v>5.5315682281059063E-2</v>
      </c>
      <c r="D68" s="39">
        <v>56563</v>
      </c>
      <c r="E68" s="40">
        <f t="shared" si="3"/>
        <v>1200.4313774021887</v>
      </c>
    </row>
    <row r="69" spans="1:5" x14ac:dyDescent="0.3">
      <c r="A69" s="27" t="s">
        <v>53</v>
      </c>
      <c r="B69" s="30">
        <v>970</v>
      </c>
      <c r="C69" s="31">
        <f t="shared" si="2"/>
        <v>7.902240325865581E-2</v>
      </c>
      <c r="D69" s="39">
        <v>74780</v>
      </c>
      <c r="E69" s="40">
        <f t="shared" si="3"/>
        <v>1297.1382722653116</v>
      </c>
    </row>
    <row r="70" spans="1:5" x14ac:dyDescent="0.3">
      <c r="A70" s="25" t="s">
        <v>54</v>
      </c>
      <c r="B70" s="4">
        <v>51</v>
      </c>
      <c r="C70" s="5">
        <f t="shared" si="2"/>
        <v>4.1547861507128308E-3</v>
      </c>
      <c r="D70" s="37">
        <v>3481</v>
      </c>
      <c r="E70" s="38">
        <f t="shared" si="3"/>
        <v>1465.096236713588</v>
      </c>
    </row>
    <row r="71" spans="1:5" x14ac:dyDescent="0.3">
      <c r="A71" s="14" t="s">
        <v>8</v>
      </c>
      <c r="B71" s="51">
        <f>SUM(B46:B70)</f>
        <v>12275</v>
      </c>
      <c r="C71" s="16">
        <f t="shared" si="2"/>
        <v>1</v>
      </c>
      <c r="D71" s="41">
        <v>853896</v>
      </c>
      <c r="E71" s="42">
        <f t="shared" si="3"/>
        <v>1437.5286920187002</v>
      </c>
    </row>
    <row r="72" spans="1:5" x14ac:dyDescent="0.3">
      <c r="A72" s="32" t="s">
        <v>74</v>
      </c>
    </row>
    <row r="73" spans="1:5" x14ac:dyDescent="0.3">
      <c r="A73" s="32" t="s">
        <v>62</v>
      </c>
    </row>
    <row r="74" spans="1:5" ht="28.8" x14ac:dyDescent="0.3">
      <c r="A74" s="22" t="s">
        <v>76</v>
      </c>
    </row>
  </sheetData>
  <mergeCells count="1">
    <mergeCell ref="A13:B1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Glen Sahagun</cp:lastModifiedBy>
  <cp:lastPrinted>2020-05-22T19:26:34Z</cp:lastPrinted>
  <dcterms:created xsi:type="dcterms:W3CDTF">2020-04-03T23:13:34Z</dcterms:created>
  <dcterms:modified xsi:type="dcterms:W3CDTF">2020-09-22T23:41:49Z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