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H-ID\CD\Epi Data\COVID19\E-mail Documentation\"/>
    </mc:Choice>
  </mc:AlternateContent>
  <xr:revisionPtr revIDLastSave="0" documentId="13_ncr:1_{1DB84B8A-2D12-430C-948D-002039142F87}" xr6:coauthVersionLast="45" xr6:coauthVersionMax="45" xr10:uidLastSave="{00000000-0000-0000-0000-000000000000}"/>
  <bookViews>
    <workbookView xWindow="-108" yWindow="-108" windowWidth="23256" windowHeight="12576" xr2:uid="{6561043F-C38E-4182-8F48-CB488C68194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9" i="1" l="1"/>
  <c r="B69" i="1"/>
  <c r="C69" i="1" s="1"/>
  <c r="E68" i="1"/>
  <c r="C68" i="1"/>
  <c r="E67" i="1"/>
  <c r="C67" i="1"/>
  <c r="E66" i="1"/>
  <c r="C66" i="1"/>
  <c r="E65" i="1"/>
  <c r="C65" i="1"/>
  <c r="E64" i="1"/>
  <c r="C64" i="1"/>
  <c r="E63" i="1"/>
  <c r="C63" i="1"/>
  <c r="E62" i="1"/>
  <c r="C62" i="1"/>
  <c r="E61" i="1"/>
  <c r="C61" i="1"/>
  <c r="E60" i="1"/>
  <c r="C60" i="1"/>
  <c r="E59" i="1"/>
  <c r="C59" i="1"/>
  <c r="E58" i="1"/>
  <c r="C58" i="1"/>
  <c r="E57" i="1"/>
  <c r="C57" i="1"/>
  <c r="E56" i="1"/>
  <c r="C56" i="1"/>
  <c r="E55" i="1"/>
  <c r="C55" i="1"/>
  <c r="E54" i="1"/>
  <c r="C54" i="1"/>
  <c r="E53" i="1"/>
  <c r="C53" i="1"/>
  <c r="E52" i="1"/>
  <c r="C52" i="1"/>
  <c r="E51" i="1"/>
  <c r="C51" i="1"/>
  <c r="E50" i="1"/>
  <c r="C50" i="1"/>
  <c r="E49" i="1"/>
  <c r="C49" i="1"/>
  <c r="E48" i="1"/>
  <c r="C48" i="1"/>
  <c r="E47" i="1"/>
  <c r="C47" i="1"/>
  <c r="E46" i="1"/>
  <c r="C46" i="1"/>
  <c r="E45" i="1"/>
  <c r="C45" i="1"/>
  <c r="C42" i="1"/>
  <c r="B42" i="1"/>
  <c r="C41" i="1"/>
  <c r="C40" i="1"/>
  <c r="C39" i="1"/>
  <c r="C38" i="1"/>
  <c r="D34" i="1"/>
  <c r="C34" i="1"/>
  <c r="B34" i="1"/>
  <c r="B23" i="1"/>
  <c r="D22" i="1"/>
  <c r="D23" i="1" s="1"/>
  <c r="C22" i="1"/>
  <c r="C23" i="1" s="1"/>
  <c r="B22" i="1"/>
  <c r="E21" i="1"/>
  <c r="E20" i="1"/>
  <c r="E19" i="1"/>
  <c r="E18" i="1"/>
  <c r="E17" i="1"/>
  <c r="E16" i="1"/>
  <c r="E22" i="1" l="1"/>
</calcChain>
</file>

<file path=xl/sharedStrings.xml><?xml version="1.0" encoding="utf-8"?>
<sst xmlns="http://schemas.openxmlformats.org/spreadsheetml/2006/main" count="82" uniqueCount="75">
  <si>
    <t>#</t>
  </si>
  <si>
    <t>%</t>
  </si>
  <si>
    <t>Age 0-17</t>
  </si>
  <si>
    <t>Age 18-24</t>
  </si>
  <si>
    <t>Age 25-44</t>
  </si>
  <si>
    <t>Age 45-64</t>
  </si>
  <si>
    <t>Age 65+</t>
  </si>
  <si>
    <t>Unknown</t>
  </si>
  <si>
    <t>Total</t>
  </si>
  <si>
    <t>Confirmed Cases:</t>
  </si>
  <si>
    <t>Travel Related</t>
  </si>
  <si>
    <t>Person-to-person acquired</t>
  </si>
  <si>
    <t>Community acquired</t>
  </si>
  <si>
    <t>Under investigation</t>
  </si>
  <si>
    <t>New cases</t>
  </si>
  <si>
    <t>Recovered Cases</t>
  </si>
  <si>
    <t>Active Cases Under Quarantine</t>
  </si>
  <si>
    <t>Deaths</t>
  </si>
  <si>
    <t>Summary</t>
  </si>
  <si>
    <t>Female</t>
  </si>
  <si>
    <t>Male</t>
  </si>
  <si>
    <t>Other</t>
  </si>
  <si>
    <t>White</t>
  </si>
  <si>
    <t>Asian</t>
  </si>
  <si>
    <t>% Cases</t>
  </si>
  <si>
    <t>% Deaths</t>
  </si>
  <si>
    <t>% of Population</t>
  </si>
  <si>
    <t>Latino</t>
  </si>
  <si>
    <t>Multiracial</t>
  </si>
  <si>
    <t>American Indian or Alaskan Native</t>
  </si>
  <si>
    <t>Native Hawaiian or Pacific Islander</t>
  </si>
  <si>
    <t>African American/Black</t>
  </si>
  <si>
    <t>% by Sex</t>
  </si>
  <si>
    <t>91320 - Thousand Oaks/Newbury Park</t>
  </si>
  <si>
    <t>91360 - Thousand Oaks</t>
  </si>
  <si>
    <t>91361 - Thousand Oaks/Lake Sherwood/Westlake</t>
  </si>
  <si>
    <t>91362 - Thousand Oaks/Westlake</t>
  </si>
  <si>
    <t>91377 - Oak Park</t>
  </si>
  <si>
    <t>93001 - Ventura</t>
  </si>
  <si>
    <t>93003 - Ventura</t>
  </si>
  <si>
    <t>93004 - Ventura</t>
  </si>
  <si>
    <t>93010 - Camarillo</t>
  </si>
  <si>
    <t>93012 - Camarillo/Santa Rosa Valley</t>
  </si>
  <si>
    <t>93015 - Fillmore</t>
  </si>
  <si>
    <t>93021 - Moorpark</t>
  </si>
  <si>
    <t>93022 - Oak View</t>
  </si>
  <si>
    <t>93023 - Ojai</t>
  </si>
  <si>
    <t>93030 - Oxnard</t>
  </si>
  <si>
    <t>93033 - Oxnard</t>
  </si>
  <si>
    <t>93035 - Oxnard</t>
  </si>
  <si>
    <t>93036 - Oxnard</t>
  </si>
  <si>
    <t>93040 - Piru</t>
  </si>
  <si>
    <t>93041 - Port Hueneme</t>
  </si>
  <si>
    <t>93060 - Santa Paula</t>
  </si>
  <si>
    <t>93063 - Simi Valley (Santa Susana)</t>
  </si>
  <si>
    <t>93065 - Simi Valley</t>
  </si>
  <si>
    <t>93066 - Somis</t>
  </si>
  <si>
    <r>
      <t xml:space="preserve">Ever </t>
    </r>
    <r>
      <rPr>
        <sz val="11"/>
        <color theme="1"/>
        <rFont val="Calibri"/>
        <family val="2"/>
        <scheme val="minor"/>
      </rPr>
      <t>ICU*</t>
    </r>
  </si>
  <si>
    <t>% of Total</t>
  </si>
  <si>
    <r>
      <t xml:space="preserve">Ever* </t>
    </r>
    <r>
      <rPr>
        <sz val="11"/>
        <color theme="1"/>
        <rFont val="Calibri"/>
        <family val="2"/>
        <scheme val="minor"/>
      </rPr>
      <t>hospitalizations</t>
    </r>
    <r>
      <rPr>
        <b/>
        <i/>
        <sz val="11"/>
        <color theme="1"/>
        <rFont val="Calibri"/>
        <family val="2"/>
        <scheme val="minor"/>
      </rPr>
      <t xml:space="preserve"> </t>
    </r>
  </si>
  <si>
    <t>Rate per 100,000 pop.</t>
  </si>
  <si>
    <t>Total cases (Active, Recovered, and Deaths)</t>
  </si>
  <si>
    <r>
      <t xml:space="preserve">Current </t>
    </r>
    <r>
      <rPr>
        <sz val="11"/>
        <color theme="1"/>
        <rFont val="Calibri"/>
        <family val="2"/>
        <scheme val="minor"/>
      </rPr>
      <t>hospitalizations</t>
    </r>
    <r>
      <rPr>
        <b/>
        <i/>
        <sz val="11"/>
        <color theme="1"/>
        <rFont val="Calibri"/>
        <family val="2"/>
        <scheme val="minor"/>
      </rPr>
      <t xml:space="preserve"> </t>
    </r>
  </si>
  <si>
    <r>
      <t xml:space="preserve">Current </t>
    </r>
    <r>
      <rPr>
        <sz val="11"/>
        <color theme="1"/>
        <rFont val="Calibri"/>
        <family val="2"/>
        <scheme val="minor"/>
      </rPr>
      <t>ICU</t>
    </r>
    <r>
      <rPr>
        <b/>
        <i/>
        <sz val="11"/>
        <color theme="1"/>
        <rFont val="Calibri"/>
        <family val="2"/>
        <scheme val="minor"/>
      </rPr>
      <t xml:space="preserve"> </t>
    </r>
  </si>
  <si>
    <t>New People Tested</t>
  </si>
  <si>
    <t xml:space="preserve">Total People Tested </t>
  </si>
  <si>
    <t>Age and Sex* of Confirmed Cases:</t>
  </si>
  <si>
    <t>Race/Ethnicity***</t>
  </si>
  <si>
    <t>City/Zip****</t>
  </si>
  <si>
    <t>Population*****</t>
  </si>
  <si>
    <t>*****Population estimates for 2020 from www.healthmattersinvc.org (Demographics Dashboard).</t>
  </si>
  <si>
    <t xml:space="preserve">*Current hospitalizations does not include those from LTC facilities that no longer require acute care but are being held at the facility to protect others.  </t>
  </si>
  <si>
    <t>***1,895 cases with unknown race and ethnicity were excluded from this analysis.</t>
  </si>
  <si>
    <t>****70 cases provided a PO Box address that has been assigned to another zip code within the city.</t>
  </si>
  <si>
    <t>Data Current as of 8:00 am on 8/11/2020 from CalREDIE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</si>
</sst>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64" fontId="1" fillId="3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3" fontId="0" fillId="0" borderId="1" xfId="0" applyNumberFormat="1" applyBorder="1" applyAlignment="1">
      <alignment horizontal="center"/>
    </xf>
    <xf numFmtId="0" fontId="1" fillId="0" borderId="0" xfId="0" applyFont="1" applyAlignment="1">
      <alignment wrapText="1"/>
    </xf>
    <xf numFmtId="0" fontId="1" fillId="6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0" fillId="0" borderId="1" xfId="0" applyBorder="1"/>
    <xf numFmtId="0" fontId="1" fillId="6" borderId="1" xfId="0" applyFont="1" applyFill="1" applyBorder="1"/>
    <xf numFmtId="0" fontId="0" fillId="7" borderId="1" xfId="0" applyFill="1" applyBorder="1"/>
    <xf numFmtId="164" fontId="0" fillId="0" borderId="1" xfId="0" applyNumberFormat="1" applyBorder="1"/>
    <xf numFmtId="164" fontId="1" fillId="6" borderId="1" xfId="0" applyNumberFormat="1" applyFont="1" applyFill="1" applyBorder="1"/>
    <xf numFmtId="0" fontId="0" fillId="7" borderId="1" xfId="0" applyFill="1" applyBorder="1" applyAlignment="1">
      <alignment horizontal="center"/>
    </xf>
    <xf numFmtId="164" fontId="0" fillId="7" borderId="1" xfId="0" applyNumberFormat="1" applyFill="1" applyBorder="1" applyAlignment="1">
      <alignment horizontal="center"/>
    </xf>
    <xf numFmtId="0" fontId="1" fillId="0" borderId="0" xfId="0" applyFont="1"/>
    <xf numFmtId="0" fontId="1" fillId="7" borderId="0" xfId="0" applyFont="1" applyFill="1" applyAlignment="1">
      <alignment horizontal="left"/>
    </xf>
    <xf numFmtId="164" fontId="1" fillId="7" borderId="0" xfId="0" applyNumberFormat="1" applyFont="1" applyFill="1" applyAlignment="1">
      <alignment horizontal="center"/>
    </xf>
    <xf numFmtId="3" fontId="0" fillId="0" borderId="0" xfId="0" applyNumberFormat="1"/>
    <xf numFmtId="0" fontId="1" fillId="4" borderId="1" xfId="0" applyFont="1" applyFill="1" applyBorder="1"/>
    <xf numFmtId="3" fontId="0" fillId="0" borderId="1" xfId="0" applyNumberFormat="1" applyBorder="1"/>
    <xf numFmtId="165" fontId="0" fillId="0" borderId="1" xfId="0" applyNumberFormat="1" applyBorder="1"/>
    <xf numFmtId="3" fontId="0" fillId="7" borderId="1" xfId="0" applyNumberFormat="1" applyFill="1" applyBorder="1"/>
    <xf numFmtId="165" fontId="0" fillId="7" borderId="1" xfId="0" applyNumberFormat="1" applyFill="1" applyBorder="1"/>
    <xf numFmtId="3" fontId="1" fillId="4" borderId="1" xfId="0" applyNumberFormat="1" applyFont="1" applyFill="1" applyBorder="1"/>
    <xf numFmtId="165" fontId="1" fillId="4" borderId="1" xfId="0" applyNumberFormat="1" applyFont="1" applyFill="1" applyBorder="1"/>
    <xf numFmtId="164" fontId="0" fillId="0" borderId="0" xfId="0" applyNumberFormat="1"/>
    <xf numFmtId="3" fontId="1" fillId="3" borderId="1" xfId="0" applyNumberFormat="1" applyFont="1" applyFill="1" applyBorder="1" applyAlignment="1">
      <alignment horizontal="center"/>
    </xf>
    <xf numFmtId="3" fontId="1" fillId="4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1" fillId="0" borderId="2" xfId="0" applyFont="1" applyBorder="1"/>
    <xf numFmtId="164" fontId="1" fillId="0" borderId="2" xfId="0" applyNumberFormat="1" applyFont="1" applyBorder="1"/>
    <xf numFmtId="0" fontId="1" fillId="0" borderId="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6BF02-D689-4E43-8D36-577F26736CF9}">
  <dimension ref="A1:K72"/>
  <sheetViews>
    <sheetView tabSelected="1" workbookViewId="0">
      <selection activeCell="E7" sqref="E7:E8"/>
    </sheetView>
  </sheetViews>
  <sheetFormatPr defaultRowHeight="14.4" x14ac:dyDescent="0.3"/>
  <cols>
    <col min="1" max="1" width="45.44140625" bestFit="1" customWidth="1"/>
    <col min="2" max="2" width="7.5546875" bestFit="1" customWidth="1"/>
    <col min="3" max="3" width="11" bestFit="1" customWidth="1"/>
    <col min="4" max="4" width="15.88671875" bestFit="1" customWidth="1"/>
    <col min="5" max="5" width="20.109375" bestFit="1" customWidth="1"/>
    <col min="6" max="6" width="12.5546875" customWidth="1"/>
    <col min="7" max="7" width="13.21875" bestFit="1" customWidth="1"/>
    <col min="8" max="8" width="11.77734375" bestFit="1" customWidth="1"/>
    <col min="9" max="9" width="15.21875" bestFit="1" customWidth="1"/>
    <col min="11" max="11" width="13.21875" bestFit="1" customWidth="1"/>
    <col min="12" max="12" width="16.21875" bestFit="1" customWidth="1"/>
  </cols>
  <sheetData>
    <row r="1" spans="1:11" x14ac:dyDescent="0.3">
      <c r="A1" s="17" t="s">
        <v>18</v>
      </c>
      <c r="B1" s="18" t="s">
        <v>0</v>
      </c>
    </row>
    <row r="2" spans="1:11" x14ac:dyDescent="0.3">
      <c r="A2" s="19" t="s">
        <v>14</v>
      </c>
      <c r="B2" s="4">
        <v>106</v>
      </c>
      <c r="K2" s="43"/>
    </row>
    <row r="3" spans="1:11" x14ac:dyDescent="0.3">
      <c r="A3" s="19" t="s">
        <v>61</v>
      </c>
      <c r="B3" s="21">
        <v>8740</v>
      </c>
      <c r="C3" s="35"/>
      <c r="D3" s="35"/>
    </row>
    <row r="4" spans="1:11" x14ac:dyDescent="0.3">
      <c r="A4" s="19" t="s">
        <v>15</v>
      </c>
      <c r="B4" s="21">
        <v>5312</v>
      </c>
      <c r="D4" s="35"/>
    </row>
    <row r="5" spans="1:11" x14ac:dyDescent="0.3">
      <c r="A5" s="20" t="s">
        <v>59</v>
      </c>
      <c r="B5" s="4">
        <v>586</v>
      </c>
      <c r="D5" s="35"/>
    </row>
    <row r="6" spans="1:11" x14ac:dyDescent="0.3">
      <c r="A6" s="20" t="s">
        <v>62</v>
      </c>
      <c r="B6" s="4">
        <v>77</v>
      </c>
      <c r="D6" s="35"/>
    </row>
    <row r="7" spans="1:11" x14ac:dyDescent="0.3">
      <c r="A7" s="20" t="s">
        <v>57</v>
      </c>
      <c r="B7" s="4">
        <v>158</v>
      </c>
      <c r="D7" s="35"/>
    </row>
    <row r="8" spans="1:11" x14ac:dyDescent="0.3">
      <c r="A8" s="20" t="s">
        <v>63</v>
      </c>
      <c r="B8" s="4">
        <v>22</v>
      </c>
      <c r="D8" s="35"/>
    </row>
    <row r="9" spans="1:11" x14ac:dyDescent="0.3">
      <c r="A9" s="19" t="s">
        <v>16</v>
      </c>
      <c r="B9" s="21">
        <v>3335</v>
      </c>
      <c r="D9" s="35"/>
    </row>
    <row r="10" spans="1:11" x14ac:dyDescent="0.3">
      <c r="A10" s="19" t="s">
        <v>17</v>
      </c>
      <c r="B10" s="4">
        <v>93</v>
      </c>
      <c r="D10" s="35"/>
    </row>
    <row r="11" spans="1:11" x14ac:dyDescent="0.3">
      <c r="A11" s="19" t="s">
        <v>64</v>
      </c>
      <c r="B11" s="21">
        <v>1027</v>
      </c>
      <c r="D11" s="35"/>
      <c r="E11" s="35"/>
    </row>
    <row r="12" spans="1:11" x14ac:dyDescent="0.3">
      <c r="A12" s="19" t="s">
        <v>65</v>
      </c>
      <c r="B12" s="21">
        <v>128676</v>
      </c>
      <c r="C12" s="35"/>
      <c r="D12" s="35"/>
      <c r="E12" s="35"/>
    </row>
    <row r="13" spans="1:11" ht="63" customHeight="1" x14ac:dyDescent="0.3">
      <c r="A13" s="49" t="s">
        <v>71</v>
      </c>
      <c r="B13" s="49"/>
    </row>
    <row r="15" spans="1:11" x14ac:dyDescent="0.3">
      <c r="A15" s="1" t="s">
        <v>66</v>
      </c>
      <c r="B15" s="2" t="s">
        <v>19</v>
      </c>
      <c r="C15" s="2" t="s">
        <v>20</v>
      </c>
      <c r="D15" s="2" t="s">
        <v>7</v>
      </c>
      <c r="E15" s="2" t="s">
        <v>1</v>
      </c>
    </row>
    <row r="16" spans="1:11" x14ac:dyDescent="0.3">
      <c r="A16" s="3" t="s">
        <v>2</v>
      </c>
      <c r="B16" s="21">
        <v>510</v>
      </c>
      <c r="C16" s="21">
        <v>509</v>
      </c>
      <c r="D16" s="4">
        <v>1</v>
      </c>
      <c r="E16" s="5">
        <f>(B16+C16+D16)/$B$3</f>
        <v>0.11670480549199085</v>
      </c>
    </row>
    <row r="17" spans="1:5" x14ac:dyDescent="0.3">
      <c r="A17" s="3" t="s">
        <v>3</v>
      </c>
      <c r="B17" s="21">
        <v>699</v>
      </c>
      <c r="C17" s="21">
        <v>712</v>
      </c>
      <c r="D17" s="4">
        <v>4</v>
      </c>
      <c r="E17" s="5">
        <f t="shared" ref="E17:E21" si="0">(B17+C17+D17)/$B$3</f>
        <v>0.16189931350114417</v>
      </c>
    </row>
    <row r="18" spans="1:5" x14ac:dyDescent="0.3">
      <c r="A18" s="3" t="s">
        <v>4</v>
      </c>
      <c r="B18" s="21">
        <v>1539</v>
      </c>
      <c r="C18" s="21">
        <v>1617</v>
      </c>
      <c r="D18" s="4">
        <v>9</v>
      </c>
      <c r="E18" s="5">
        <f t="shared" si="0"/>
        <v>0.36212814645308927</v>
      </c>
    </row>
    <row r="19" spans="1:5" x14ac:dyDescent="0.3">
      <c r="A19" s="3" t="s">
        <v>5</v>
      </c>
      <c r="B19" s="21">
        <v>1151</v>
      </c>
      <c r="C19" s="21">
        <v>1180</v>
      </c>
      <c r="D19" s="4">
        <v>1</v>
      </c>
      <c r="E19" s="5">
        <f t="shared" si="0"/>
        <v>0.26681922196796337</v>
      </c>
    </row>
    <row r="20" spans="1:5" x14ac:dyDescent="0.3">
      <c r="A20" s="3" t="s">
        <v>6</v>
      </c>
      <c r="B20" s="21">
        <v>421</v>
      </c>
      <c r="C20" s="21">
        <v>373</v>
      </c>
      <c r="D20" s="4">
        <v>1</v>
      </c>
      <c r="E20" s="5">
        <f t="shared" si="0"/>
        <v>9.0961098398169335E-2</v>
      </c>
    </row>
    <row r="21" spans="1:5" x14ac:dyDescent="0.3">
      <c r="A21" s="3" t="s">
        <v>7</v>
      </c>
      <c r="B21" s="21">
        <v>8</v>
      </c>
      <c r="C21" s="21">
        <v>5</v>
      </c>
      <c r="D21" s="4">
        <v>0</v>
      </c>
      <c r="E21" s="5">
        <f t="shared" si="0"/>
        <v>1.4874141876430205E-3</v>
      </c>
    </row>
    <row r="22" spans="1:5" x14ac:dyDescent="0.3">
      <c r="A22" s="6" t="s">
        <v>8</v>
      </c>
      <c r="B22" s="46">
        <f>SUM(B16:B21)</f>
        <v>4328</v>
      </c>
      <c r="C22" s="46">
        <f>SUM(C16:C21)</f>
        <v>4396</v>
      </c>
      <c r="D22" s="46">
        <f>SUM(D16:D21)</f>
        <v>16</v>
      </c>
      <c r="E22" s="7">
        <f>(B22+C22+D22)/$B$3</f>
        <v>1</v>
      </c>
    </row>
    <row r="23" spans="1:5" x14ac:dyDescent="0.3">
      <c r="A23" s="6" t="s">
        <v>32</v>
      </c>
      <c r="B23" s="7">
        <f>B22/$B$3</f>
        <v>0.49519450800915332</v>
      </c>
      <c r="C23" s="7">
        <f>C22/$B$3</f>
        <v>0.50297482837528606</v>
      </c>
      <c r="D23" s="7">
        <f>D22/$B$3</f>
        <v>1.8306636155606408E-3</v>
      </c>
      <c r="E23" s="7"/>
    </row>
    <row r="24" spans="1:5" x14ac:dyDescent="0.3">
      <c r="A24" s="33"/>
      <c r="B24" s="34"/>
      <c r="C24" s="34"/>
      <c r="D24" s="34"/>
    </row>
    <row r="25" spans="1:5" x14ac:dyDescent="0.3">
      <c r="A25" s="23" t="s">
        <v>67</v>
      </c>
      <c r="B25" s="24" t="s">
        <v>24</v>
      </c>
      <c r="C25" s="24" t="s">
        <v>25</v>
      </c>
      <c r="D25" s="24" t="s">
        <v>26</v>
      </c>
    </row>
    <row r="26" spans="1:5" x14ac:dyDescent="0.3">
      <c r="A26" s="25" t="s">
        <v>27</v>
      </c>
      <c r="B26" s="28">
        <v>0.61460920379839301</v>
      </c>
      <c r="C26" s="28">
        <v>0.43010752688172044</v>
      </c>
      <c r="D26" s="28">
        <v>0.44500000000000001</v>
      </c>
    </row>
    <row r="27" spans="1:5" x14ac:dyDescent="0.3">
      <c r="A27" s="25" t="s">
        <v>22</v>
      </c>
      <c r="B27" s="28">
        <v>0.21884587289992696</v>
      </c>
      <c r="C27" s="28">
        <v>0.45161290322580644</v>
      </c>
      <c r="D27" s="28">
        <v>0.43233367997976335</v>
      </c>
    </row>
    <row r="28" spans="1:5" x14ac:dyDescent="0.3">
      <c r="A28" s="25" t="s">
        <v>23</v>
      </c>
      <c r="B28" s="28">
        <v>2.6150474799123448E-2</v>
      </c>
      <c r="C28" s="28">
        <v>8.6021505376344093E-2</v>
      </c>
      <c r="D28" s="28">
        <v>7.3911811274440922E-2</v>
      </c>
    </row>
    <row r="29" spans="1:5" x14ac:dyDescent="0.3">
      <c r="A29" s="25" t="s">
        <v>31</v>
      </c>
      <c r="B29" s="28">
        <v>9.9342585829072308E-3</v>
      </c>
      <c r="C29" s="28">
        <v>1.0752688172043012E-2</v>
      </c>
      <c r="D29" s="28">
        <v>1.7175393724762733E-2</v>
      </c>
    </row>
    <row r="30" spans="1:5" x14ac:dyDescent="0.3">
      <c r="A30" s="25" t="s">
        <v>28</v>
      </c>
      <c r="B30" s="28">
        <v>1.8991964937910884E-3</v>
      </c>
      <c r="C30" s="28">
        <v>0</v>
      </c>
      <c r="D30" s="28">
        <v>2.5104930811246335E-2</v>
      </c>
    </row>
    <row r="31" spans="1:5" x14ac:dyDescent="0.3">
      <c r="A31" s="25" t="s">
        <v>29</v>
      </c>
      <c r="B31" s="28">
        <v>2.3374726077428779E-3</v>
      </c>
      <c r="C31" s="28">
        <v>1.0752688172043012E-2</v>
      </c>
      <c r="D31" s="28">
        <v>2.7965934961634671E-3</v>
      </c>
    </row>
    <row r="32" spans="1:5" x14ac:dyDescent="0.3">
      <c r="A32" s="25" t="s">
        <v>30</v>
      </c>
      <c r="B32" s="28">
        <v>1.8991964937910884E-3</v>
      </c>
      <c r="C32" s="28">
        <v>0</v>
      </c>
      <c r="D32" s="28">
        <v>1.7742207481941594E-3</v>
      </c>
    </row>
    <row r="33" spans="1:5" x14ac:dyDescent="0.3">
      <c r="A33" s="25" t="s">
        <v>21</v>
      </c>
      <c r="B33" s="28">
        <v>0.12432432432432433</v>
      </c>
      <c r="C33" s="28">
        <v>1.0752688172043012E-2</v>
      </c>
      <c r="D33" s="28">
        <v>1.5458557013968914E-3</v>
      </c>
    </row>
    <row r="34" spans="1:5" ht="15" customHeight="1" x14ac:dyDescent="0.3">
      <c r="A34" s="26" t="s">
        <v>8</v>
      </c>
      <c r="B34" s="29">
        <f>SUM(B26:B33)</f>
        <v>1</v>
      </c>
      <c r="C34" s="29">
        <f>SUM(C26:C33)</f>
        <v>1</v>
      </c>
      <c r="D34" s="29">
        <f>SUM(D26:D33)</f>
        <v>0.9996424857359677</v>
      </c>
    </row>
    <row r="35" spans="1:5" ht="15" customHeight="1" x14ac:dyDescent="0.3">
      <c r="A35" s="47" t="s">
        <v>72</v>
      </c>
      <c r="B35" s="48"/>
      <c r="C35" s="48"/>
      <c r="D35" s="48"/>
    </row>
    <row r="36" spans="1:5" x14ac:dyDescent="0.3">
      <c r="A36" s="8"/>
      <c r="B36" s="9"/>
    </row>
    <row r="37" spans="1:5" x14ac:dyDescent="0.3">
      <c r="A37" s="10" t="s">
        <v>9</v>
      </c>
      <c r="B37" s="11" t="s">
        <v>0</v>
      </c>
      <c r="C37" s="11" t="s">
        <v>1</v>
      </c>
    </row>
    <row r="38" spans="1:5" x14ac:dyDescent="0.3">
      <c r="A38" s="3" t="s">
        <v>10</v>
      </c>
      <c r="B38" s="21">
        <v>17</v>
      </c>
      <c r="C38" s="5">
        <f>B38/$B$3</f>
        <v>1.9450800915331808E-3</v>
      </c>
    </row>
    <row r="39" spans="1:5" x14ac:dyDescent="0.3">
      <c r="A39" s="3" t="s">
        <v>11</v>
      </c>
      <c r="B39" s="21">
        <v>2463</v>
      </c>
      <c r="C39" s="5">
        <f>B39/$B$3</f>
        <v>0.28180778032036613</v>
      </c>
    </row>
    <row r="40" spans="1:5" x14ac:dyDescent="0.3">
      <c r="A40" s="3" t="s">
        <v>12</v>
      </c>
      <c r="B40" s="21">
        <v>2085</v>
      </c>
      <c r="C40" s="5">
        <f>B40/$B$3</f>
        <v>0.238558352402746</v>
      </c>
    </row>
    <row r="41" spans="1:5" x14ac:dyDescent="0.3">
      <c r="A41" s="3" t="s">
        <v>13</v>
      </c>
      <c r="B41" s="21">
        <v>4175</v>
      </c>
      <c r="C41" s="5">
        <f>B41/$B$3</f>
        <v>0.47768878718535468</v>
      </c>
    </row>
    <row r="42" spans="1:5" x14ac:dyDescent="0.3">
      <c r="A42" s="12" t="s">
        <v>8</v>
      </c>
      <c r="B42" s="44">
        <f>SUM(B38:B41)</f>
        <v>8740</v>
      </c>
      <c r="C42" s="13">
        <f>B42/$B$3</f>
        <v>1</v>
      </c>
    </row>
    <row r="44" spans="1:5" x14ac:dyDescent="0.3">
      <c r="A44" s="14" t="s">
        <v>68</v>
      </c>
      <c r="B44" s="15" t="s">
        <v>0</v>
      </c>
      <c r="C44" s="15" t="s">
        <v>58</v>
      </c>
      <c r="D44" s="36" t="s">
        <v>69</v>
      </c>
      <c r="E44" s="36" t="s">
        <v>60</v>
      </c>
    </row>
    <row r="45" spans="1:5" x14ac:dyDescent="0.3">
      <c r="A45" s="25" t="s">
        <v>33</v>
      </c>
      <c r="B45" s="4">
        <v>275</v>
      </c>
      <c r="C45" s="5">
        <f t="shared" ref="C45:C69" si="1">B45/$B$3</f>
        <v>3.1464530892448515E-2</v>
      </c>
      <c r="D45" s="37">
        <v>46191</v>
      </c>
      <c r="E45" s="38">
        <f t="shared" ref="E45:E69" si="2">(B45/D45)*100000</f>
        <v>595.35407330432326</v>
      </c>
    </row>
    <row r="46" spans="1:5" x14ac:dyDescent="0.3">
      <c r="A46" s="25" t="s">
        <v>34</v>
      </c>
      <c r="B46" s="4">
        <v>322</v>
      </c>
      <c r="C46" s="5">
        <f t="shared" si="1"/>
        <v>3.6842105263157891E-2</v>
      </c>
      <c r="D46" s="37">
        <v>42104</v>
      </c>
      <c r="E46" s="38">
        <f t="shared" si="2"/>
        <v>764.77294318829559</v>
      </c>
    </row>
    <row r="47" spans="1:5" x14ac:dyDescent="0.3">
      <c r="A47" s="25" t="s">
        <v>35</v>
      </c>
      <c r="B47" s="4">
        <v>94</v>
      </c>
      <c r="C47" s="5">
        <f t="shared" si="1"/>
        <v>1.0755148741418764E-2</v>
      </c>
      <c r="D47" s="37">
        <v>20487</v>
      </c>
      <c r="E47" s="38">
        <f t="shared" si="2"/>
        <v>458.82754917752715</v>
      </c>
    </row>
    <row r="48" spans="1:5" x14ac:dyDescent="0.3">
      <c r="A48" s="25" t="s">
        <v>36</v>
      </c>
      <c r="B48" s="4">
        <v>190</v>
      </c>
      <c r="C48" s="5">
        <f t="shared" si="1"/>
        <v>2.1739130434782608E-2</v>
      </c>
      <c r="D48" s="37">
        <v>34056</v>
      </c>
      <c r="E48" s="38">
        <f t="shared" si="2"/>
        <v>557.90462767206952</v>
      </c>
    </row>
    <row r="49" spans="1:5" x14ac:dyDescent="0.3">
      <c r="A49" s="25" t="s">
        <v>37</v>
      </c>
      <c r="B49" s="4">
        <v>66</v>
      </c>
      <c r="C49" s="5">
        <f t="shared" si="1"/>
        <v>7.5514874141876433E-3</v>
      </c>
      <c r="D49" s="37">
        <v>14226</v>
      </c>
      <c r="E49" s="38">
        <f t="shared" si="2"/>
        <v>463.93926613243354</v>
      </c>
    </row>
    <row r="50" spans="1:5" x14ac:dyDescent="0.3">
      <c r="A50" s="25" t="s">
        <v>38</v>
      </c>
      <c r="B50" s="4">
        <v>356</v>
      </c>
      <c r="C50" s="5">
        <f t="shared" si="1"/>
        <v>4.0732265446224256E-2</v>
      </c>
      <c r="D50" s="37">
        <v>33139</v>
      </c>
      <c r="E50" s="38">
        <f t="shared" si="2"/>
        <v>1074.2629530160837</v>
      </c>
    </row>
    <row r="51" spans="1:5" x14ac:dyDescent="0.3">
      <c r="A51" s="25" t="s">
        <v>39</v>
      </c>
      <c r="B51" s="4">
        <v>372</v>
      </c>
      <c r="C51" s="5">
        <f t="shared" si="1"/>
        <v>4.2562929061784896E-2</v>
      </c>
      <c r="D51" s="37">
        <v>51304</v>
      </c>
      <c r="E51" s="38">
        <f t="shared" si="2"/>
        <v>725.08966162482454</v>
      </c>
    </row>
    <row r="52" spans="1:5" x14ac:dyDescent="0.3">
      <c r="A52" s="25" t="s">
        <v>40</v>
      </c>
      <c r="B52" s="4">
        <v>187</v>
      </c>
      <c r="C52" s="5">
        <f t="shared" si="1"/>
        <v>2.139588100686499E-2</v>
      </c>
      <c r="D52" s="37">
        <v>30473</v>
      </c>
      <c r="E52" s="38">
        <f t="shared" si="2"/>
        <v>613.65799232107111</v>
      </c>
    </row>
    <row r="53" spans="1:5" x14ac:dyDescent="0.3">
      <c r="A53" s="25" t="s">
        <v>41</v>
      </c>
      <c r="B53" s="4">
        <v>322</v>
      </c>
      <c r="C53" s="5">
        <f t="shared" si="1"/>
        <v>3.6842105263157891E-2</v>
      </c>
      <c r="D53" s="37">
        <v>44240</v>
      </c>
      <c r="E53" s="38">
        <f t="shared" si="2"/>
        <v>727.84810126582272</v>
      </c>
    </row>
    <row r="54" spans="1:5" x14ac:dyDescent="0.3">
      <c r="A54" s="25" t="s">
        <v>42</v>
      </c>
      <c r="B54" s="4">
        <v>142</v>
      </c>
      <c r="C54" s="5">
        <f t="shared" si="1"/>
        <v>1.6247139588100687E-2</v>
      </c>
      <c r="D54" s="37">
        <v>37622</v>
      </c>
      <c r="E54" s="38">
        <f t="shared" si="2"/>
        <v>377.43873265642446</v>
      </c>
    </row>
    <row r="55" spans="1:5" x14ac:dyDescent="0.3">
      <c r="A55" s="25" t="s">
        <v>43</v>
      </c>
      <c r="B55" s="4">
        <v>387</v>
      </c>
      <c r="C55" s="5">
        <f t="shared" si="1"/>
        <v>4.4279176201372998E-2</v>
      </c>
      <c r="D55" s="37">
        <v>18832</v>
      </c>
      <c r="E55" s="38">
        <f t="shared" si="2"/>
        <v>2055.0127442650805</v>
      </c>
    </row>
    <row r="56" spans="1:5" x14ac:dyDescent="0.3">
      <c r="A56" s="25" t="s">
        <v>44</v>
      </c>
      <c r="B56" s="4">
        <v>356</v>
      </c>
      <c r="C56" s="5">
        <f t="shared" si="1"/>
        <v>4.0732265446224256E-2</v>
      </c>
      <c r="D56" s="37">
        <v>38325</v>
      </c>
      <c r="E56" s="38">
        <f t="shared" si="2"/>
        <v>928.89758643183302</v>
      </c>
    </row>
    <row r="57" spans="1:5" x14ac:dyDescent="0.3">
      <c r="A57" s="25" t="s">
        <v>45</v>
      </c>
      <c r="B57" s="4">
        <v>27</v>
      </c>
      <c r="C57" s="5">
        <f t="shared" si="1"/>
        <v>3.0892448512585811E-3</v>
      </c>
      <c r="D57" s="37">
        <v>5550</v>
      </c>
      <c r="E57" s="38">
        <f t="shared" si="2"/>
        <v>486.48648648648646</v>
      </c>
    </row>
    <row r="58" spans="1:5" x14ac:dyDescent="0.3">
      <c r="A58" s="25" t="s">
        <v>46</v>
      </c>
      <c r="B58" s="4">
        <v>59</v>
      </c>
      <c r="C58" s="5">
        <f t="shared" si="1"/>
        <v>6.7505720823798623E-3</v>
      </c>
      <c r="D58" s="37">
        <v>20656</v>
      </c>
      <c r="E58" s="38">
        <f t="shared" si="2"/>
        <v>285.6312935708753</v>
      </c>
    </row>
    <row r="59" spans="1:5" x14ac:dyDescent="0.3">
      <c r="A59" s="25" t="s">
        <v>47</v>
      </c>
      <c r="B59" s="4">
        <v>1133</v>
      </c>
      <c r="C59" s="5">
        <f t="shared" si="1"/>
        <v>0.12963386727688786</v>
      </c>
      <c r="D59" s="37">
        <v>62016</v>
      </c>
      <c r="E59" s="38">
        <f t="shared" si="2"/>
        <v>1826.9478844169248</v>
      </c>
    </row>
    <row r="60" spans="1:5" x14ac:dyDescent="0.3">
      <c r="A60" s="25" t="s">
        <v>48</v>
      </c>
      <c r="B60" s="4">
        <v>1442</v>
      </c>
      <c r="C60" s="5">
        <f t="shared" si="1"/>
        <v>0.16498855835240275</v>
      </c>
      <c r="D60" s="37">
        <v>83319</v>
      </c>
      <c r="E60" s="38">
        <f t="shared" si="2"/>
        <v>1730.6976800009602</v>
      </c>
    </row>
    <row r="61" spans="1:5" x14ac:dyDescent="0.3">
      <c r="A61" s="25" t="s">
        <v>49</v>
      </c>
      <c r="B61" s="4">
        <v>241</v>
      </c>
      <c r="C61" s="5">
        <f t="shared" si="1"/>
        <v>2.7574370709382151E-2</v>
      </c>
      <c r="D61" s="37">
        <v>28321</v>
      </c>
      <c r="E61" s="38">
        <f t="shared" si="2"/>
        <v>850.95865258995093</v>
      </c>
    </row>
    <row r="62" spans="1:5" x14ac:dyDescent="0.3">
      <c r="A62" s="25" t="s">
        <v>50</v>
      </c>
      <c r="B62" s="4">
        <v>568</v>
      </c>
      <c r="C62" s="5">
        <f t="shared" si="1"/>
        <v>6.4988558352402748E-2</v>
      </c>
      <c r="D62" s="37">
        <v>48022</v>
      </c>
      <c r="E62" s="38">
        <f t="shared" si="2"/>
        <v>1182.7912206905169</v>
      </c>
    </row>
    <row r="63" spans="1:5" x14ac:dyDescent="0.3">
      <c r="A63" s="25" t="s">
        <v>51</v>
      </c>
      <c r="B63" s="4">
        <v>86</v>
      </c>
      <c r="C63" s="5">
        <f t="shared" si="1"/>
        <v>9.8398169336384438E-3</v>
      </c>
      <c r="D63" s="37">
        <v>1831</v>
      </c>
      <c r="E63" s="38">
        <f>(B63/D63)*100000</f>
        <v>4696.8869470234849</v>
      </c>
    </row>
    <row r="64" spans="1:5" x14ac:dyDescent="0.3">
      <c r="A64" s="25" t="s">
        <v>52</v>
      </c>
      <c r="B64" s="4">
        <v>253</v>
      </c>
      <c r="C64" s="5">
        <f t="shared" si="1"/>
        <v>2.8947368421052631E-2</v>
      </c>
      <c r="D64" s="37">
        <v>24129</v>
      </c>
      <c r="E64" s="38">
        <f t="shared" si="2"/>
        <v>1048.5308135438684</v>
      </c>
    </row>
    <row r="65" spans="1:5" x14ac:dyDescent="0.3">
      <c r="A65" s="25" t="s">
        <v>53</v>
      </c>
      <c r="B65" s="4">
        <v>570</v>
      </c>
      <c r="C65" s="5">
        <f t="shared" si="1"/>
        <v>6.5217391304347824E-2</v>
      </c>
      <c r="D65" s="37">
        <v>34229</v>
      </c>
      <c r="E65" s="38">
        <f t="shared" si="2"/>
        <v>1665.2546086651669</v>
      </c>
    </row>
    <row r="66" spans="1:5" x14ac:dyDescent="0.3">
      <c r="A66" s="27" t="s">
        <v>54</v>
      </c>
      <c r="B66" s="30">
        <v>514</v>
      </c>
      <c r="C66" s="31">
        <f t="shared" si="1"/>
        <v>5.8810068649885583E-2</v>
      </c>
      <c r="D66" s="39">
        <v>56563</v>
      </c>
      <c r="E66" s="40">
        <f t="shared" si="2"/>
        <v>908.72124887293808</v>
      </c>
    </row>
    <row r="67" spans="1:5" x14ac:dyDescent="0.3">
      <c r="A67" s="27" t="s">
        <v>55</v>
      </c>
      <c r="B67" s="30">
        <v>735</v>
      </c>
      <c r="C67" s="31">
        <f t="shared" si="1"/>
        <v>8.409610983981694E-2</v>
      </c>
      <c r="D67" s="39">
        <v>74780</v>
      </c>
      <c r="E67" s="40">
        <f t="shared" si="2"/>
        <v>982.88312382990102</v>
      </c>
    </row>
    <row r="68" spans="1:5" x14ac:dyDescent="0.3">
      <c r="A68" s="25" t="s">
        <v>56</v>
      </c>
      <c r="B68" s="4">
        <v>43</v>
      </c>
      <c r="C68" s="5">
        <f t="shared" si="1"/>
        <v>4.9199084668192219E-3</v>
      </c>
      <c r="D68" s="37">
        <v>3481</v>
      </c>
      <c r="E68" s="38">
        <f t="shared" si="2"/>
        <v>1235.277219189888</v>
      </c>
    </row>
    <row r="69" spans="1:5" x14ac:dyDescent="0.3">
      <c r="A69" s="14" t="s">
        <v>8</v>
      </c>
      <c r="B69" s="45">
        <f>SUM(B45:B68)</f>
        <v>8740</v>
      </c>
      <c r="C69" s="16">
        <f t="shared" si="1"/>
        <v>1</v>
      </c>
      <c r="D69" s="41">
        <v>853896</v>
      </c>
      <c r="E69" s="42">
        <f t="shared" si="2"/>
        <v>1023.5438507733963</v>
      </c>
    </row>
    <row r="70" spans="1:5" x14ac:dyDescent="0.3">
      <c r="A70" s="32" t="s">
        <v>73</v>
      </c>
    </row>
    <row r="71" spans="1:5" x14ac:dyDescent="0.3">
      <c r="A71" s="32" t="s">
        <v>70</v>
      </c>
    </row>
    <row r="72" spans="1:5" ht="28.8" x14ac:dyDescent="0.3">
      <c r="A72" s="22" t="s">
        <v>74</v>
      </c>
    </row>
  </sheetData>
  <mergeCells count="1">
    <mergeCell ref="A13:B13"/>
  </mergeCell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9A9BDCB597CC4C88BB80796FA24460" ma:contentTypeVersion="12" ma:contentTypeDescription="Create a new document." ma:contentTypeScope="" ma:versionID="9f09675ffd02a03c7cab669f29761041">
  <xsd:schema xmlns:xsd="http://www.w3.org/2001/XMLSchema" xmlns:xs="http://www.w3.org/2001/XMLSchema" xmlns:p="http://schemas.microsoft.com/office/2006/metadata/properties" xmlns:ns3="0acc1066-f08b-46f0-b500-faa6a49b6a89" xmlns:ns4="b3464458-489a-487b-bc58-55e3dac47150" targetNamespace="http://schemas.microsoft.com/office/2006/metadata/properties" ma:root="true" ma:fieldsID="134e793851e6d51e30116777fb387040" ns3:_="" ns4:_="">
    <xsd:import namespace="0acc1066-f08b-46f0-b500-faa6a49b6a89"/>
    <xsd:import namespace="b3464458-489a-487b-bc58-55e3dac4715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cc1066-f08b-46f0-b500-faa6a49b6a8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464458-489a-487b-bc58-55e3dac471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8EA6FD3-B5C4-4ECD-AD54-60FC9271427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18EDC51-BAEE-4467-AE44-6B3190FE85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cc1066-f08b-46f0-b500-faa6a49b6a89"/>
    <ds:schemaRef ds:uri="b3464458-489a-487b-bc58-55e3dac471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2BB29A1-7F1B-48CD-97FF-6556006B941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2020-05-22T19:26:34Z</cp:lastPrinted>
  <dcterms:created xsi:type="dcterms:W3CDTF">2020-04-03T23:13:34Z</dcterms:created>
  <dcterms:modified xsi:type="dcterms:W3CDTF">2020-08-11T16:48:25Z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0x010100F69A9BDCB597CC4C88BB80796FA24460</vt:lpwstr>
  </property>
</Properties>
</file>