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754\Documents\SERVICE REQUESTS\BAUTISTA, ASHLEY\2020-08-07\"/>
    </mc:Choice>
  </mc:AlternateContent>
  <xr:revisionPtr revIDLastSave="0" documentId="8_{BF3B4B17-5D43-4BC1-A4F0-3AA413866166}" xr6:coauthVersionLast="40" xr6:coauthVersionMax="40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B69" i="1"/>
  <c r="C69" i="1" s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B42" i="1"/>
  <c r="C42" i="1" s="1"/>
  <c r="C41" i="1"/>
  <c r="C40" i="1"/>
  <c r="C39" i="1"/>
  <c r="C38" i="1"/>
  <c r="D34" i="1"/>
  <c r="C34" i="1"/>
  <c r="B34" i="1"/>
  <c r="D22" i="1"/>
  <c r="D23" i="1" s="1"/>
  <c r="C22" i="1"/>
  <c r="C23" i="1" s="1"/>
  <c r="B22" i="1"/>
  <c r="B23" i="1" s="1"/>
  <c r="E21" i="1"/>
  <c r="E20" i="1"/>
  <c r="E19" i="1"/>
  <c r="E18" i="1"/>
  <c r="E17" i="1"/>
  <c r="E16" i="1"/>
  <c r="E22" i="1" l="1"/>
</calcChain>
</file>

<file path=xl/sharedStrings.xml><?xml version="1.0" encoding="utf-8"?>
<sst xmlns="http://schemas.openxmlformats.org/spreadsheetml/2006/main" count="82" uniqueCount="75">
  <si>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</si>
  <si>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</si>
  <si>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</si>
  <si>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</si>
  <si>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</si>
  <si>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</si>
  <si>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</si>
  <si>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</si>
  <si>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</si>
  <si>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</si>
  <si>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Travel Related</t>
  </si>
  <si>
    <t>Person-to-person acquired</t>
  </si>
  <si>
    <t>Community acquired</t>
  </si>
  <si>
    <t>Under investigation</t>
  </si>
  <si>
    <t>New cases</t>
  </si>
  <si>
    <t>Recovered Cases</t>
  </si>
  <si>
    <t>Active Cases Under Quarantine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</si>
  <si>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</si>
  <si>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</si>
  <si>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</si>
  <si>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</si>
  <si>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</si>
  <si>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</si>
  <si>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</si>
  <si>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</si>
  <si>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</si>
  <si>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</si>
  <si>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Latino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</si>
  <si>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</si>
  <si>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</si>
  <si>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</si>
  <si>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</si>
  <si>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</si>
  <si>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</si>
  <si>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</si>
  <si>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</si>
  <si>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</si>
  <si>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</si>
  <si>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</si>
  <si>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</si>
  <si>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</si>
  <si>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</si>
  <si>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</si>
  <si>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</si>
  <si>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</si>
  <si>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</si>
  <si>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</si>
  <si>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</si>
  <si>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</si>
  <si>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</si>
  <si>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</si>
  <si>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</si>
  <si>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</si>
  <si>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</si>
  <si>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</si>
  <si>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</si>
  <si>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</si>
  <si>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r>
      <t xml:space="preserve">Ever </t>
    </r>
    <r>
      <rPr>
        <sz val="11"/>
        <color theme="1"/>
        <rFont val="Calibri"/>
        <family val="2"/>
        <scheme val="minor"/>
      </rPr>
      <t>ICU*</t>
    </r>
  </si>
  <si>
    <t>% of Total</t>
  </si>
  <si>
    <r>
      <t xml:space="preserve">Ever*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</si>
  <si>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t>Rate per 100,000 pop.</t>
  </si>
  <si>
    <t>Total cases (Active, Recovered, and Deaths)</t>
  </si>
  <si>
    <r>
      <t xml:space="preserve">Current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</si>
  <si>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Current </t>
    </r>
    <r>
      <rPr>
        <sz val="11"/>
        <color theme="1"/>
        <rFont val="Calibri"/>
        <family val="2"/>
        <scheme val="minor"/>
      </rPr>
      <t>ICU</t>
    </r>
    <r>
      <rPr>
        <b/>
        <i/>
        <sz val="11"/>
        <color theme="1"/>
        <rFont val="Calibri"/>
        <family val="2"/>
        <scheme val="minor"/>
      </rPr>
      <t xml:space="preserve"> </t>
    </r>
  </si>
  <si>
    <t>New People Tested</t>
  </si>
  <si>
    <t xml:space="preserve">Total People Tested </t>
  </si>
  <si>
    <t>Age and Sex* of Confirmed Cases:</t>
  </si>
  <si>
    <t>Race/Ethnicity***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</si>
  <si>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</si>
  <si>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</si>
  <si>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</si>
  <si>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</si>
  <si>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***1,728 cases with unknown race and ethnicity were excluded from this analysis.</t>
  </si>
  <si>
    <t>****59 cases provided a PO Box address that has been assigned to another zip code within the city.</t>
  </si>
  <si>
    <t>Data Current as of 8:00 am on 8/7/2020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</si>
</sst>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7" borderId="1" xfId="0" applyFill="1" applyBorder="1"/>
    <xf numFmtId="164" fontId="0" fillId="0" borderId="1" xfId="0" applyNumberFormat="1" applyBorder="1"/>
    <xf numFmtId="164" fontId="1" fillId="6" borderId="1" xfId="0" applyNumberFormat="1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left"/>
    </xf>
    <xf numFmtId="164" fontId="1" fillId="7" borderId="0" xfId="0" applyNumberFormat="1" applyFont="1" applyFill="1" applyAlignment="1">
      <alignment horizontal="center"/>
    </xf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7" borderId="1" xfId="0" applyNumberFormat="1" applyFill="1" applyBorder="1"/>
    <xf numFmtId="165" fontId="0" fillId="7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2"/>
  <sheetViews>
    <sheetView tabSelected="1" zoomScale="130" zoomScaleNormal="130" workbookViewId="0"/>
  </sheetViews>
  <sheetFormatPr defaultRowHeight="14.4" x14ac:dyDescent="0.3"/>
  <cols>
    <col min="1" max="1" width="45.44140625" bestFit="1" customWidth="1"/>
    <col min="2" max="2" width="7.5546875" bestFit="1" customWidth="1"/>
    <col min="3" max="3" width="11" bestFit="1" customWidth="1"/>
    <col min="4" max="4" width="15.88671875" bestFit="1" customWidth="1"/>
    <col min="5" max="5" width="20.109375" bestFit="1" customWidth="1"/>
    <col min="6" max="6" width="12.5546875" customWidth="1"/>
    <col min="7" max="7" width="13.109375" bestFit="1" customWidth="1"/>
    <col min="8" max="8" width="11.6640625" bestFit="1" customWidth="1"/>
    <col min="9" max="9" width="15.33203125" bestFit="1" customWidth="1"/>
    <col min="11" max="11" width="13.33203125" bestFit="1" customWidth="1"/>
    <col min="12" max="12" width="16.33203125" bestFit="1" customWidth="1"/>
  </cols>
  <sheetData>
    <row r="1" spans="1:11" x14ac:dyDescent="0.3">
      <c r="A1" s="17" t="s">
        <v>18</v>
      </c>
      <c r="B1" s="18" t="s">
        <v>0</v>
      </c>
    </row>
    <row r="2" spans="1:11" x14ac:dyDescent="0.3">
      <c r="A2" s="19" t="s">
        <v>14</v>
      </c>
      <c r="B2" s="4">
        <v>111</v>
      </c>
      <c r="K2" s="43"/>
    </row>
    <row r="3" spans="1:11" x14ac:dyDescent="0.3">
      <c r="A3" s="19" t="s">
        <v>61</v>
      </c>
      <c r="B3" s="21">
        <v>8146</v>
      </c>
      <c r="C3" s="35"/>
      <c r="D3" s="35"/>
    </row>
    <row r="4" spans="1:11" x14ac:dyDescent="0.3">
      <c r="A4" s="19" t="s">
        <v>15</v>
      </c>
      <c r="B4" s="21">
        <v>4568</v>
      </c>
      <c r="D4" s="35"/>
    </row>
    <row r="5" spans="1:11" x14ac:dyDescent="0.3">
      <c r="A5" s="20" t="s">
        <v>59</v>
      </c>
      <c r="B5" s="4">
        <v>546</v>
      </c>
      <c r="D5" s="35"/>
    </row>
    <row r="6" spans="1:11" x14ac:dyDescent="0.3">
      <c r="A6" s="20" t="s">
        <v>62</v>
      </c>
      <c r="B6" s="4">
        <v>79</v>
      </c>
      <c r="D6" s="35"/>
    </row>
    <row r="7" spans="1:11" x14ac:dyDescent="0.3">
      <c r="A7" s="20" t="s">
        <v>57</v>
      </c>
      <c r="B7" s="4">
        <v>151</v>
      </c>
      <c r="D7" s="35"/>
    </row>
    <row r="8" spans="1:11" x14ac:dyDescent="0.3">
      <c r="A8" s="20" t="s">
        <v>63</v>
      </c>
      <c r="B8" s="4">
        <v>22</v>
      </c>
      <c r="D8" s="35"/>
    </row>
    <row r="9" spans="1:11" x14ac:dyDescent="0.3">
      <c r="A9" s="19" t="s">
        <v>16</v>
      </c>
      <c r="B9" s="21">
        <v>3489</v>
      </c>
      <c r="D9" s="35"/>
    </row>
    <row r="10" spans="1:11" x14ac:dyDescent="0.3">
      <c r="A10" s="19" t="s">
        <v>17</v>
      </c>
      <c r="B10" s="4">
        <v>89</v>
      </c>
      <c r="D10" s="35"/>
    </row>
    <row r="11" spans="1:11" x14ac:dyDescent="0.3">
      <c r="A11" s="19" t="s">
        <v>64</v>
      </c>
      <c r="B11" s="21">
        <v>956</v>
      </c>
      <c r="D11" s="35"/>
      <c r="E11" s="35"/>
    </row>
    <row r="12" spans="1:11" x14ac:dyDescent="0.3">
      <c r="A12" s="19" t="s">
        <v>65</v>
      </c>
      <c r="B12" s="21">
        <v>119918</v>
      </c>
      <c r="C12" s="35"/>
      <c r="D12" s="35"/>
      <c r="E12" s="35"/>
    </row>
    <row r="13" spans="1:11" ht="63" customHeight="1" x14ac:dyDescent="0.3">
      <c r="A13" s="49" t="s">
        <v>71</v>
      </c>
      <c r="B13" s="49"/>
    </row>
    <row r="15" spans="1:11" x14ac:dyDescent="0.3">
      <c r="A15" s="1" t="s">
        <v>66</v>
      </c>
      <c r="B15" s="2" t="s">
        <v>19</v>
      </c>
      <c r="C15" s="2" t="s">
        <v>20</v>
      </c>
      <c r="D15" s="2" t="s">
        <v>7</v>
      </c>
      <c r="E15" s="2" t="s">
        <v>1</v>
      </c>
    </row>
    <row r="16" spans="1:11" x14ac:dyDescent="0.3">
      <c r="A16" s="3" t="s">
        <v>2</v>
      </c>
      <c r="B16" s="21">
        <v>477</v>
      </c>
      <c r="C16" s="21">
        <v>477</v>
      </c>
      <c r="D16" s="4">
        <v>0</v>
      </c>
      <c r="E16" s="5">
        <f>(B16+C16+D16)/$B$3</f>
        <v>0.1171126933464277</v>
      </c>
    </row>
    <row r="17" spans="1:5" x14ac:dyDescent="0.3">
      <c r="A17" s="3" t="s">
        <v>3</v>
      </c>
      <c r="B17" s="21">
        <v>654</v>
      </c>
      <c r="C17" s="21">
        <v>673</v>
      </c>
      <c r="D17" s="4">
        <v>4</v>
      </c>
      <c r="E17" s="5">
        <f t="shared" ref="E17:E21" si="0">(B17+C17+D17)/$B$3</f>
        <v>0.16339307635649397</v>
      </c>
    </row>
    <row r="18" spans="1:5" x14ac:dyDescent="0.3">
      <c r="A18" s="3" t="s">
        <v>4</v>
      </c>
      <c r="B18" s="21">
        <v>1419</v>
      </c>
      <c r="C18" s="21">
        <v>1514</v>
      </c>
      <c r="D18" s="4">
        <v>9</v>
      </c>
      <c r="E18" s="5">
        <f t="shared" si="0"/>
        <v>0.3611588509698011</v>
      </c>
    </row>
    <row r="19" spans="1:5" x14ac:dyDescent="0.3">
      <c r="A19" s="3" t="s">
        <v>5</v>
      </c>
      <c r="B19" s="21">
        <v>1065</v>
      </c>
      <c r="C19" s="21">
        <v>1096</v>
      </c>
      <c r="D19" s="4">
        <v>1</v>
      </c>
      <c r="E19" s="5">
        <f t="shared" si="0"/>
        <v>0.2654063343972502</v>
      </c>
    </row>
    <row r="20" spans="1:5" x14ac:dyDescent="0.3">
      <c r="A20" s="3" t="s">
        <v>6</v>
      </c>
      <c r="B20" s="21">
        <v>397</v>
      </c>
      <c r="C20" s="21">
        <v>348</v>
      </c>
      <c r="D20" s="4">
        <v>1</v>
      </c>
      <c r="E20" s="5">
        <f t="shared" si="0"/>
        <v>9.1578688927080779E-2</v>
      </c>
    </row>
    <row r="21" spans="1:5" x14ac:dyDescent="0.3">
      <c r="A21" s="3" t="s">
        <v>7</v>
      </c>
      <c r="B21" s="21">
        <v>6</v>
      </c>
      <c r="C21" s="21">
        <v>5</v>
      </c>
      <c r="D21" s="4">
        <v>0</v>
      </c>
      <c r="E21" s="5">
        <f t="shared" si="0"/>
        <v>1.3503560029462312E-3</v>
      </c>
    </row>
    <row r="22" spans="1:5" x14ac:dyDescent="0.3">
      <c r="A22" s="6" t="s">
        <v>8</v>
      </c>
      <c r="B22" s="46">
        <f>SUM(B16:B21)</f>
        <v>4018</v>
      </c>
      <c r="C22" s="46">
        <f>SUM(C16:C21)</f>
        <v>4113</v>
      </c>
      <c r="D22" s="46">
        <f>SUM(D16:D21)</f>
        <v>15</v>
      </c>
      <c r="E22" s="7">
        <f>(B22+C22+D22)/$B$3</f>
        <v>1</v>
      </c>
    </row>
    <row r="23" spans="1:5" x14ac:dyDescent="0.3">
      <c r="A23" s="6" t="s">
        <v>32</v>
      </c>
      <c r="B23" s="7">
        <f>B22/$B$3</f>
        <v>0.49324821998526885</v>
      </c>
      <c r="C23" s="7">
        <f>C22/$B$3</f>
        <v>0.50491038546525902</v>
      </c>
      <c r="D23" s="7">
        <f>D22/$B$3</f>
        <v>1.8413945494721335E-3</v>
      </c>
      <c r="E23" s="7"/>
    </row>
    <row r="24" spans="1:5" x14ac:dyDescent="0.3">
      <c r="A24" s="33"/>
      <c r="B24" s="34"/>
      <c r="C24" s="34"/>
      <c r="D24" s="34"/>
    </row>
    <row r="25" spans="1:5" x14ac:dyDescent="0.3">
      <c r="A25" s="23" t="s">
        <v>67</v>
      </c>
      <c r="B25" s="24" t="s">
        <v>24</v>
      </c>
      <c r="C25" s="24" t="s">
        <v>25</v>
      </c>
      <c r="D25" s="24" t="s">
        <v>26</v>
      </c>
    </row>
    <row r="26" spans="1:5" x14ac:dyDescent="0.3">
      <c r="A26" s="25" t="s">
        <v>27</v>
      </c>
      <c r="B26" s="28">
        <v>0.61514392991239053</v>
      </c>
      <c r="C26" s="28">
        <v>0.42696629213483145</v>
      </c>
      <c r="D26" s="28">
        <v>0.44500000000000001</v>
      </c>
    </row>
    <row r="27" spans="1:5" x14ac:dyDescent="0.3">
      <c r="A27" s="25" t="s">
        <v>22</v>
      </c>
      <c r="B27" s="28">
        <v>0.21792866082603254</v>
      </c>
      <c r="C27" s="28">
        <v>0.4606741573033708</v>
      </c>
      <c r="D27" s="28">
        <v>0.43233367997976335</v>
      </c>
    </row>
    <row r="28" spans="1:5" x14ac:dyDescent="0.3">
      <c r="A28" s="25" t="s">
        <v>23</v>
      </c>
      <c r="B28" s="28">
        <v>2.6752190237797246E-2</v>
      </c>
      <c r="C28" s="28">
        <v>7.8651685393258425E-2</v>
      </c>
      <c r="D28" s="28">
        <v>7.3911811274440922E-2</v>
      </c>
    </row>
    <row r="29" spans="1:5" x14ac:dyDescent="0.3">
      <c r="A29" s="25" t="s">
        <v>31</v>
      </c>
      <c r="B29" s="28">
        <v>1.0168961201501877E-2</v>
      </c>
      <c r="C29" s="28">
        <v>1.1235955056179775E-2</v>
      </c>
      <c r="D29" s="28">
        <v>1.7175393724762733E-2</v>
      </c>
    </row>
    <row r="30" spans="1:5" x14ac:dyDescent="0.3">
      <c r="A30" s="25" t="s">
        <v>28</v>
      </c>
      <c r="B30" s="28">
        <v>1.8773466833541927E-3</v>
      </c>
      <c r="C30" s="28">
        <v>0</v>
      </c>
      <c r="D30" s="28">
        <v>2.5104930811246335E-2</v>
      </c>
    </row>
    <row r="31" spans="1:5" x14ac:dyDescent="0.3">
      <c r="A31" s="25" t="s">
        <v>29</v>
      </c>
      <c r="B31" s="28">
        <v>2.6595744680851063E-3</v>
      </c>
      <c r="C31" s="28">
        <v>1.1235955056179775E-2</v>
      </c>
      <c r="D31" s="28">
        <v>2.7965934961634671E-3</v>
      </c>
    </row>
    <row r="32" spans="1:5" x14ac:dyDescent="0.3">
      <c r="A32" s="25" t="s">
        <v>30</v>
      </c>
      <c r="B32" s="28">
        <v>2.0337922403003755E-3</v>
      </c>
      <c r="C32" s="28">
        <v>0</v>
      </c>
      <c r="D32" s="28">
        <v>1.7742207481941594E-3</v>
      </c>
    </row>
    <row r="33" spans="1:5" x14ac:dyDescent="0.3">
      <c r="A33" s="25" t="s">
        <v>21</v>
      </c>
      <c r="B33" s="28">
        <v>0.12343554443053817</v>
      </c>
      <c r="C33" s="28">
        <v>1.1235955056179775E-2</v>
      </c>
      <c r="D33" s="28">
        <v>1.5458557013968914E-3</v>
      </c>
    </row>
    <row r="34" spans="1:5" ht="15" customHeight="1" x14ac:dyDescent="0.3">
      <c r="A34" s="26" t="s">
        <v>8</v>
      </c>
      <c r="B34" s="29">
        <f>SUM(B26:B33)</f>
        <v>1</v>
      </c>
      <c r="C34" s="29">
        <f>SUM(C26:C33)</f>
        <v>1</v>
      </c>
      <c r="D34" s="29">
        <f>SUM(D26:D33)</f>
        <v>0.9996424857359677</v>
      </c>
    </row>
    <row r="35" spans="1:5" ht="15" customHeight="1" x14ac:dyDescent="0.3">
      <c r="A35" s="47" t="s">
        <v>72</v>
      </c>
      <c r="B35" s="48"/>
      <c r="C35" s="48"/>
      <c r="D35" s="48"/>
    </row>
    <row r="36" spans="1:5" x14ac:dyDescent="0.3">
      <c r="A36" s="8"/>
      <c r="B36" s="9"/>
    </row>
    <row r="37" spans="1:5" x14ac:dyDescent="0.3">
      <c r="A37" s="10" t="s">
        <v>9</v>
      </c>
      <c r="B37" s="11" t="s">
        <v>0</v>
      </c>
      <c r="C37" s="11" t="s">
        <v>1</v>
      </c>
    </row>
    <row r="38" spans="1:5" x14ac:dyDescent="0.3">
      <c r="A38" s="3" t="s">
        <v>10</v>
      </c>
      <c r="B38" s="21">
        <v>17</v>
      </c>
      <c r="C38" s="5">
        <f>B38/$B$3</f>
        <v>2.0869138227350846E-3</v>
      </c>
    </row>
    <row r="39" spans="1:5" x14ac:dyDescent="0.3">
      <c r="A39" s="3" t="s">
        <v>11</v>
      </c>
      <c r="B39" s="21">
        <v>2348</v>
      </c>
      <c r="C39" s="5">
        <f>B39/$B$3</f>
        <v>0.28823962681070464</v>
      </c>
    </row>
    <row r="40" spans="1:5" x14ac:dyDescent="0.3">
      <c r="A40" s="3" t="s">
        <v>12</v>
      </c>
      <c r="B40" s="21">
        <v>1988</v>
      </c>
      <c r="C40" s="5">
        <f>B40/$B$3</f>
        <v>0.24404615762337342</v>
      </c>
    </row>
    <row r="41" spans="1:5" x14ac:dyDescent="0.3">
      <c r="A41" s="3" t="s">
        <v>13</v>
      </c>
      <c r="B41" s="21">
        <v>3793</v>
      </c>
      <c r="C41" s="5">
        <f>B41/$B$3</f>
        <v>0.46562730174318684</v>
      </c>
    </row>
    <row r="42" spans="1:5" x14ac:dyDescent="0.3">
      <c r="A42" s="12" t="s">
        <v>8</v>
      </c>
      <c r="B42" s="44">
        <f>SUM(B38:B41)</f>
        <v>8146</v>
      </c>
      <c r="C42" s="13">
        <f>B42/$B$3</f>
        <v>1</v>
      </c>
    </row>
    <row r="44" spans="1:5" x14ac:dyDescent="0.3">
      <c r="A44" s="14" t="s">
        <v>68</v>
      </c>
      <c r="B44" s="15" t="s">
        <v>0</v>
      </c>
      <c r="C44" s="15" t="s">
        <v>58</v>
      </c>
      <c r="D44" s="36" t="s">
        <v>69</v>
      </c>
      <c r="E44" s="36" t="s">
        <v>60</v>
      </c>
    </row>
    <row r="45" spans="1:5" x14ac:dyDescent="0.3">
      <c r="A45" s="25" t="s">
        <v>33</v>
      </c>
      <c r="B45" s="4">
        <v>266</v>
      </c>
      <c r="C45" s="5">
        <f t="shared" ref="C45:C69" si="1">B45/$B$3</f>
        <v>3.26540633439725E-2</v>
      </c>
      <c r="D45" s="37">
        <v>46191</v>
      </c>
      <c r="E45" s="38">
        <f t="shared" ref="E45:E69" si="2">(B45/D45)*100000</f>
        <v>575.86975817799998</v>
      </c>
    </row>
    <row r="46" spans="1:5" x14ac:dyDescent="0.3">
      <c r="A46" s="25" t="s">
        <v>34</v>
      </c>
      <c r="B46" s="4">
        <v>296</v>
      </c>
      <c r="C46" s="5">
        <f t="shared" si="1"/>
        <v>3.6336852442916769E-2</v>
      </c>
      <c r="D46" s="37">
        <v>42104</v>
      </c>
      <c r="E46" s="38">
        <f t="shared" si="2"/>
        <v>703.02109063271894</v>
      </c>
    </row>
    <row r="47" spans="1:5" x14ac:dyDescent="0.3">
      <c r="A47" s="25" t="s">
        <v>35</v>
      </c>
      <c r="B47" s="4">
        <v>87</v>
      </c>
      <c r="C47" s="5">
        <f t="shared" si="1"/>
        <v>1.0680088386938374E-2</v>
      </c>
      <c r="D47" s="37">
        <v>20487</v>
      </c>
      <c r="E47" s="38">
        <f t="shared" si="2"/>
        <v>424.659540196222</v>
      </c>
    </row>
    <row r="48" spans="1:5" x14ac:dyDescent="0.3">
      <c r="A48" s="25" t="s">
        <v>36</v>
      </c>
      <c r="B48" s="4">
        <v>178</v>
      </c>
      <c r="C48" s="5">
        <f t="shared" si="1"/>
        <v>2.1851215320402653E-2</v>
      </c>
      <c r="D48" s="37">
        <v>34056</v>
      </c>
      <c r="E48" s="38">
        <f t="shared" si="2"/>
        <v>522.66854592435993</v>
      </c>
    </row>
    <row r="49" spans="1:5" x14ac:dyDescent="0.3">
      <c r="A49" s="25" t="s">
        <v>37</v>
      </c>
      <c r="B49" s="4">
        <v>61</v>
      </c>
      <c r="C49" s="5">
        <f t="shared" si="1"/>
        <v>7.4883378345200098E-3</v>
      </c>
      <c r="D49" s="37">
        <v>14226</v>
      </c>
      <c r="E49" s="38">
        <f t="shared" si="2"/>
        <v>428.79235203149159</v>
      </c>
    </row>
    <row r="50" spans="1:5" x14ac:dyDescent="0.3">
      <c r="A50" s="25" t="s">
        <v>38</v>
      </c>
      <c r="B50" s="4">
        <v>339</v>
      </c>
      <c r="C50" s="5">
        <f t="shared" si="1"/>
        <v>4.1615516818070221E-2</v>
      </c>
      <c r="D50" s="37">
        <v>33139</v>
      </c>
      <c r="E50" s="38">
        <f t="shared" si="2"/>
        <v>1022.9638794170012</v>
      </c>
    </row>
    <row r="51" spans="1:5" x14ac:dyDescent="0.3">
      <c r="A51" s="25" t="s">
        <v>39</v>
      </c>
      <c r="B51" s="4">
        <v>351</v>
      </c>
      <c r="C51" s="5">
        <f t="shared" si="1"/>
        <v>4.3088632457647928E-2</v>
      </c>
      <c r="D51" s="37">
        <v>51304</v>
      </c>
      <c r="E51" s="38">
        <f t="shared" si="2"/>
        <v>684.15718072664902</v>
      </c>
    </row>
    <row r="52" spans="1:5" x14ac:dyDescent="0.3">
      <c r="A52" s="25" t="s">
        <v>40</v>
      </c>
      <c r="B52" s="4">
        <v>180</v>
      </c>
      <c r="C52" s="5">
        <f t="shared" si="1"/>
        <v>2.2096734593665603E-2</v>
      </c>
      <c r="D52" s="37">
        <v>30473</v>
      </c>
      <c r="E52" s="38">
        <f t="shared" si="2"/>
        <v>590.68683752830373</v>
      </c>
    </row>
    <row r="53" spans="1:5" x14ac:dyDescent="0.3">
      <c r="A53" s="25" t="s">
        <v>41</v>
      </c>
      <c r="B53" s="4">
        <v>295</v>
      </c>
      <c r="C53" s="5">
        <f t="shared" si="1"/>
        <v>3.6214092806285292E-2</v>
      </c>
      <c r="D53" s="37">
        <v>44240</v>
      </c>
      <c r="E53" s="38">
        <f t="shared" si="2"/>
        <v>666.81735985533453</v>
      </c>
    </row>
    <row r="54" spans="1:5" x14ac:dyDescent="0.3">
      <c r="A54" s="25" t="s">
        <v>42</v>
      </c>
      <c r="B54" s="4">
        <v>127</v>
      </c>
      <c r="C54" s="5">
        <f t="shared" si="1"/>
        <v>1.5590473852197398E-2</v>
      </c>
      <c r="D54" s="37">
        <v>37622</v>
      </c>
      <c r="E54" s="38">
        <f t="shared" si="2"/>
        <v>337.56844399553455</v>
      </c>
    </row>
    <row r="55" spans="1:5" x14ac:dyDescent="0.3">
      <c r="A55" s="25" t="s">
        <v>43</v>
      </c>
      <c r="B55" s="4">
        <v>358</v>
      </c>
      <c r="C55" s="5">
        <f t="shared" si="1"/>
        <v>4.3947949914068252E-2</v>
      </c>
      <c r="D55" s="37">
        <v>18832</v>
      </c>
      <c r="E55" s="38">
        <f t="shared" si="2"/>
        <v>1901.019541206457</v>
      </c>
    </row>
    <row r="56" spans="1:5" x14ac:dyDescent="0.3">
      <c r="A56" s="25" t="s">
        <v>44</v>
      </c>
      <c r="B56" s="4">
        <v>337</v>
      </c>
      <c r="C56" s="5">
        <f t="shared" si="1"/>
        <v>4.1369997544807267E-2</v>
      </c>
      <c r="D56" s="37">
        <v>38325</v>
      </c>
      <c r="E56" s="38">
        <f t="shared" si="2"/>
        <v>879.32159165035887</v>
      </c>
    </row>
    <row r="57" spans="1:5" x14ac:dyDescent="0.3">
      <c r="A57" s="25" t="s">
        <v>45</v>
      </c>
      <c r="B57" s="4">
        <v>26</v>
      </c>
      <c r="C57" s="5">
        <f t="shared" si="1"/>
        <v>3.1917505524183647E-3</v>
      </c>
      <c r="D57" s="37">
        <v>5550</v>
      </c>
      <c r="E57" s="38">
        <f t="shared" si="2"/>
        <v>468.46846846846847</v>
      </c>
    </row>
    <row r="58" spans="1:5" x14ac:dyDescent="0.3">
      <c r="A58" s="25" t="s">
        <v>46</v>
      </c>
      <c r="B58" s="4">
        <v>55</v>
      </c>
      <c r="C58" s="5">
        <f t="shared" si="1"/>
        <v>6.7517800147311562E-3</v>
      </c>
      <c r="D58" s="37">
        <v>20656</v>
      </c>
      <c r="E58" s="38">
        <f t="shared" si="2"/>
        <v>266.26646010844308</v>
      </c>
    </row>
    <row r="59" spans="1:5" x14ac:dyDescent="0.3">
      <c r="A59" s="25" t="s">
        <v>47</v>
      </c>
      <c r="B59" s="4">
        <v>1052</v>
      </c>
      <c r="C59" s="5">
        <f t="shared" si="1"/>
        <v>0.12914313773631231</v>
      </c>
      <c r="D59" s="37">
        <v>62016</v>
      </c>
      <c r="E59" s="38">
        <f t="shared" si="2"/>
        <v>1696.3364293085654</v>
      </c>
    </row>
    <row r="60" spans="1:5" x14ac:dyDescent="0.3">
      <c r="A60" s="25" t="s">
        <v>48</v>
      </c>
      <c r="B60" s="4">
        <v>1352</v>
      </c>
      <c r="C60" s="5">
        <f t="shared" si="1"/>
        <v>0.16597102872575498</v>
      </c>
      <c r="D60" s="37">
        <v>83319</v>
      </c>
      <c r="E60" s="38">
        <f t="shared" si="2"/>
        <v>1622.6791008053385</v>
      </c>
    </row>
    <row r="61" spans="1:5" x14ac:dyDescent="0.3">
      <c r="A61" s="25" t="s">
        <v>49</v>
      </c>
      <c r="B61" s="4">
        <v>216</v>
      </c>
      <c r="C61" s="5">
        <f t="shared" si="1"/>
        <v>2.6516081512398725E-2</v>
      </c>
      <c r="D61" s="37">
        <v>28321</v>
      </c>
      <c r="E61" s="38">
        <f t="shared" si="2"/>
        <v>762.68493344161573</v>
      </c>
    </row>
    <row r="62" spans="1:5" x14ac:dyDescent="0.3">
      <c r="A62" s="25" t="s">
        <v>50</v>
      </c>
      <c r="B62" s="4">
        <v>524</v>
      </c>
      <c r="C62" s="5">
        <f t="shared" si="1"/>
        <v>6.43260495948932E-2</v>
      </c>
      <c r="D62" s="37">
        <v>48022</v>
      </c>
      <c r="E62" s="38">
        <f t="shared" si="2"/>
        <v>1091.166548665195</v>
      </c>
    </row>
    <row r="63" spans="1:5" x14ac:dyDescent="0.3">
      <c r="A63" s="25" t="s">
        <v>51</v>
      </c>
      <c r="B63" s="4">
        <v>85</v>
      </c>
      <c r="C63" s="5">
        <f t="shared" si="1"/>
        <v>1.0434569113675423E-2</v>
      </c>
      <c r="D63" s="37">
        <v>1831</v>
      </c>
      <c r="E63" s="38">
        <f>(B63/D63)*100000</f>
        <v>4642.2719825232116</v>
      </c>
    </row>
    <row r="64" spans="1:5" x14ac:dyDescent="0.3">
      <c r="A64" s="25" t="s">
        <v>52</v>
      </c>
      <c r="B64" s="4">
        <v>228</v>
      </c>
      <c r="C64" s="5">
        <f t="shared" si="1"/>
        <v>2.7989197151976432E-2</v>
      </c>
      <c r="D64" s="37">
        <v>24129</v>
      </c>
      <c r="E64" s="38">
        <f t="shared" si="2"/>
        <v>944.92104935969166</v>
      </c>
    </row>
    <row r="65" spans="1:5" x14ac:dyDescent="0.3">
      <c r="A65" s="25" t="s">
        <v>53</v>
      </c>
      <c r="B65" s="4">
        <v>515</v>
      </c>
      <c r="C65" s="5">
        <f t="shared" si="1"/>
        <v>6.3221212865209916E-2</v>
      </c>
      <c r="D65" s="37">
        <v>34229</v>
      </c>
      <c r="E65" s="38">
        <f t="shared" si="2"/>
        <v>1504.5721464255457</v>
      </c>
    </row>
    <row r="66" spans="1:5" x14ac:dyDescent="0.3">
      <c r="A66" s="27" t="s">
        <v>54</v>
      </c>
      <c r="B66" s="30">
        <v>483</v>
      </c>
      <c r="C66" s="31">
        <f t="shared" si="1"/>
        <v>5.9292904493002702E-2</v>
      </c>
      <c r="D66" s="39">
        <v>56563</v>
      </c>
      <c r="E66" s="40">
        <f t="shared" si="2"/>
        <v>853.91510351289708</v>
      </c>
    </row>
    <row r="67" spans="1:5" x14ac:dyDescent="0.3">
      <c r="A67" s="27" t="s">
        <v>55</v>
      </c>
      <c r="B67" s="30">
        <v>697</v>
      </c>
      <c r="C67" s="31">
        <f t="shared" si="1"/>
        <v>8.556346673213848E-2</v>
      </c>
      <c r="D67" s="39">
        <v>74780</v>
      </c>
      <c r="E67" s="40">
        <f t="shared" si="2"/>
        <v>932.06739769991987</v>
      </c>
    </row>
    <row r="68" spans="1:5" x14ac:dyDescent="0.3">
      <c r="A68" s="25" t="s">
        <v>56</v>
      </c>
      <c r="B68" s="4">
        <v>38</v>
      </c>
      <c r="C68" s="5">
        <f t="shared" si="1"/>
        <v>4.664866191996072E-3</v>
      </c>
      <c r="D68" s="37">
        <v>3481</v>
      </c>
      <c r="E68" s="38">
        <f t="shared" si="2"/>
        <v>1091.6403332375753</v>
      </c>
    </row>
    <row r="69" spans="1:5" x14ac:dyDescent="0.3">
      <c r="A69" s="14" t="s">
        <v>8</v>
      </c>
      <c r="B69" s="45">
        <f>SUM(B45:B68)</f>
        <v>8146</v>
      </c>
      <c r="C69" s="16">
        <f t="shared" si="1"/>
        <v>1</v>
      </c>
      <c r="D69" s="41">
        <v>853896</v>
      </c>
      <c r="E69" s="42">
        <f t="shared" si="2"/>
        <v>953.98034421053626</v>
      </c>
    </row>
    <row r="70" spans="1:5" x14ac:dyDescent="0.3">
      <c r="A70" s="32" t="s">
        <v>73</v>
      </c>
    </row>
    <row r="71" spans="1:5" x14ac:dyDescent="0.3">
      <c r="A71" s="32" t="s">
        <v>70</v>
      </c>
    </row>
    <row r="72" spans="1:5" ht="28.8" x14ac:dyDescent="0.3">
      <c r="A72" s="22" t="s">
        <v>74</v>
      </c>
    </row>
  </sheetData>
  <mergeCells count="1">
    <mergeCell ref="A13:B1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Sahagun, Glen</cp:lastModifiedBy>
  <cp:lastPrinted>2020-05-22T19:26:34Z</cp:lastPrinted>
  <dcterms:created xsi:type="dcterms:W3CDTF">2020-04-03T23:13:34Z</dcterms:created>
  <dcterms:modified xsi:type="dcterms:W3CDTF">2020-08-07T22:36:31Z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